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322"/>
  <workbookPr showInkAnnotation="0" autoCompressPictures="0"/>
  <bookViews>
    <workbookView xWindow="80" yWindow="1080" windowWidth="25600" windowHeight="14980" tabRatio="500"/>
  </bookViews>
  <sheets>
    <sheet name="MuSE" sheetId="1" r:id="rId1"/>
    <sheet name="MuTect2" sheetId="2" r:id="rId2"/>
    <sheet name="SomaticSniper" sheetId="3" r:id="rId3"/>
    <sheet name="VarScan2" sheetId="4" r:id="rId4"/>
  </sheets>
  <definedNames>
    <definedName name="_xlnm._FilterDatabase" localSheetId="0" hidden="1">MuSE!$A$4:$V$4</definedName>
    <definedName name="_xlnm._FilterDatabase" localSheetId="1" hidden="1">MuTect2!$A$1:$U$62</definedName>
    <definedName name="_xlnm._FilterDatabase" localSheetId="2" hidden="1">SomaticSniper!$A$1:$V$62</definedName>
    <definedName name="_xlnm._FilterDatabase" localSheetId="3" hidden="1">VarScan2!$A$1:$V$1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1" l="1"/>
  <c r="E6" i="1"/>
  <c r="E45" i="4"/>
  <c r="E3" i="4"/>
  <c r="E28" i="4"/>
  <c r="E37" i="4"/>
  <c r="E56" i="4"/>
  <c r="E21" i="4"/>
  <c r="E44" i="4"/>
  <c r="E32" i="4"/>
  <c r="E46" i="4"/>
  <c r="E18" i="4"/>
  <c r="E10" i="4"/>
  <c r="E41" i="4"/>
  <c r="E58" i="4"/>
  <c r="E22" i="4"/>
  <c r="E2" i="4"/>
  <c r="E55" i="4"/>
  <c r="E8" i="4"/>
  <c r="E38" i="4"/>
  <c r="E30" i="4"/>
  <c r="E7" i="4"/>
  <c r="E48" i="4"/>
  <c r="E40" i="4"/>
  <c r="E26" i="4"/>
  <c r="E62" i="4"/>
  <c r="E39" i="4"/>
  <c r="E27" i="4"/>
  <c r="E51" i="4"/>
  <c r="E34" i="4"/>
  <c r="E31" i="4"/>
  <c r="E6" i="4"/>
  <c r="E43" i="4"/>
  <c r="E33" i="4"/>
  <c r="E20" i="4"/>
  <c r="E4" i="4"/>
  <c r="E14" i="4"/>
  <c r="E25" i="4"/>
  <c r="E52" i="4"/>
  <c r="E35" i="4"/>
  <c r="E5" i="4"/>
  <c r="E61" i="4"/>
  <c r="E17" i="4"/>
  <c r="E47" i="4"/>
  <c r="E9" i="4"/>
  <c r="E29" i="4"/>
  <c r="E16" i="4"/>
  <c r="E42" i="4"/>
  <c r="E57" i="4"/>
  <c r="E13" i="4"/>
  <c r="E12" i="4"/>
  <c r="E24" i="4"/>
  <c r="E54" i="4"/>
  <c r="E49" i="4"/>
  <c r="E59" i="4"/>
  <c r="E60" i="4"/>
  <c r="E36" i="4"/>
  <c r="E11" i="4"/>
  <c r="E23" i="4"/>
  <c r="E53" i="4"/>
  <c r="E50" i="4"/>
  <c r="E19" i="4"/>
  <c r="E15" i="4"/>
  <c r="E45" i="3"/>
  <c r="E3" i="3"/>
  <c r="E28" i="3"/>
  <c r="E37" i="3"/>
  <c r="E52" i="3"/>
  <c r="E56" i="3"/>
  <c r="E21" i="3"/>
  <c r="E35" i="3"/>
  <c r="E44" i="3"/>
  <c r="E5" i="3"/>
  <c r="E32" i="3"/>
  <c r="E46" i="3"/>
  <c r="E18" i="3"/>
  <c r="E10" i="3"/>
  <c r="E41" i="3"/>
  <c r="E58" i="3"/>
  <c r="E22" i="3"/>
  <c r="E12" i="3"/>
  <c r="E61" i="3"/>
  <c r="E2" i="3"/>
  <c r="E55" i="3"/>
  <c r="E8" i="3"/>
  <c r="E38" i="3"/>
  <c r="E30" i="3"/>
  <c r="E7" i="3"/>
  <c r="E17" i="3"/>
  <c r="E47" i="3"/>
  <c r="E9" i="3"/>
  <c r="E24" i="3"/>
  <c r="E48" i="3"/>
  <c r="E54" i="3"/>
  <c r="E40" i="3"/>
  <c r="E26" i="3"/>
  <c r="E29" i="3"/>
  <c r="E49" i="3"/>
  <c r="E62" i="3"/>
  <c r="E39" i="3"/>
  <c r="E27" i="3"/>
  <c r="E59" i="3"/>
  <c r="E60" i="3"/>
  <c r="E16" i="3"/>
  <c r="E36" i="3"/>
  <c r="E51" i="3"/>
  <c r="E11" i="3"/>
  <c r="E34" i="3"/>
  <c r="E31" i="3"/>
  <c r="E6" i="3"/>
  <c r="E43" i="3"/>
  <c r="E33" i="3"/>
  <c r="E42" i="3"/>
  <c r="E57" i="3"/>
  <c r="E23" i="3"/>
  <c r="E53" i="3"/>
  <c r="E50" i="3"/>
  <c r="E20" i="3"/>
  <c r="E4" i="3"/>
  <c r="E14" i="3"/>
  <c r="E19" i="3"/>
  <c r="E13" i="3"/>
  <c r="E25" i="3"/>
  <c r="E15" i="3"/>
  <c r="E45" i="2"/>
  <c r="E3" i="2"/>
  <c r="E28" i="2"/>
  <c r="E21" i="2"/>
  <c r="E44" i="2"/>
  <c r="E18" i="2"/>
  <c r="E41" i="2"/>
  <c r="E22" i="2"/>
  <c r="E55" i="2"/>
  <c r="E8" i="2"/>
  <c r="E30" i="2"/>
  <c r="E48" i="2"/>
  <c r="E40" i="2"/>
  <c r="E27" i="2"/>
  <c r="E34" i="2"/>
  <c r="E31" i="2"/>
  <c r="E33" i="2"/>
  <c r="E14" i="2"/>
  <c r="E25" i="2"/>
  <c r="E52" i="2"/>
  <c r="E5" i="2"/>
  <c r="E61" i="2"/>
  <c r="E17" i="2"/>
  <c r="E9" i="2"/>
  <c r="E29" i="2"/>
  <c r="E16" i="2"/>
  <c r="E57" i="2"/>
  <c r="E13" i="2"/>
  <c r="E24" i="2"/>
  <c r="E54" i="2"/>
  <c r="E60" i="2"/>
  <c r="E36" i="2"/>
  <c r="E23" i="2"/>
  <c r="E53" i="2"/>
  <c r="E37" i="2"/>
  <c r="E56" i="2"/>
  <c r="E32" i="2"/>
  <c r="E46" i="2"/>
  <c r="E10" i="2"/>
  <c r="E58" i="2"/>
  <c r="E2" i="2"/>
  <c r="E38" i="2"/>
  <c r="E7" i="2"/>
  <c r="E26" i="2"/>
  <c r="E62" i="2"/>
  <c r="E51" i="2"/>
  <c r="E6" i="2"/>
  <c r="E43" i="2"/>
  <c r="E20" i="2"/>
  <c r="E4" i="2"/>
  <c r="E35" i="2"/>
  <c r="E47" i="2"/>
  <c r="E39" i="2"/>
  <c r="E42" i="2"/>
  <c r="E49" i="2"/>
  <c r="E59" i="2"/>
  <c r="E11" i="2"/>
  <c r="E50" i="2"/>
  <c r="E19" i="2"/>
  <c r="E15" i="2"/>
  <c r="E12" i="2"/>
  <c r="E48" i="1"/>
  <c r="E55" i="1"/>
  <c r="E31" i="1"/>
  <c r="E24" i="1"/>
  <c r="E47" i="1"/>
  <c r="E8" i="1"/>
  <c r="E21" i="1"/>
  <c r="E44" i="1"/>
  <c r="E64" i="1"/>
  <c r="E25" i="1"/>
  <c r="E58" i="1"/>
  <c r="E20" i="1"/>
  <c r="E11" i="1"/>
  <c r="E33" i="1"/>
  <c r="E12" i="1"/>
  <c r="E51" i="1"/>
  <c r="E32" i="1"/>
  <c r="E43" i="1"/>
  <c r="E30" i="1"/>
  <c r="E19" i="1"/>
  <c r="E39" i="1"/>
  <c r="E37" i="1"/>
  <c r="E34" i="1"/>
  <c r="E36" i="1"/>
  <c r="E60" i="1"/>
  <c r="E17" i="1"/>
  <c r="E16" i="1"/>
  <c r="E28" i="1"/>
  <c r="E27" i="1"/>
  <c r="E57" i="1"/>
  <c r="E63" i="1"/>
  <c r="E26" i="1"/>
  <c r="E56" i="1"/>
  <c r="E40" i="1"/>
  <c r="E38" i="1"/>
  <c r="E59" i="1"/>
  <c r="E35" i="1"/>
  <c r="E49" i="1"/>
  <c r="E13" i="1"/>
  <c r="E61" i="1"/>
  <c r="E15" i="1"/>
  <c r="E41" i="1"/>
  <c r="E50" i="1"/>
  <c r="E10" i="1"/>
  <c r="E29" i="1"/>
  <c r="E52" i="1"/>
  <c r="E65" i="1"/>
  <c r="E42" i="1"/>
  <c r="E62" i="1"/>
  <c r="E54" i="1"/>
  <c r="E14" i="1"/>
  <c r="E9" i="1"/>
  <c r="E46" i="1"/>
  <c r="E45" i="1"/>
  <c r="E53" i="1"/>
  <c r="E23" i="1"/>
  <c r="E22" i="1"/>
  <c r="E7" i="1"/>
  <c r="E18" i="1"/>
</calcChain>
</file>

<file path=xl/sharedStrings.xml><?xml version="1.0" encoding="utf-8"?>
<sst xmlns="http://schemas.openxmlformats.org/spreadsheetml/2006/main" count="3505" uniqueCount="640">
  <si>
    <t>chromosome</t>
  </si>
  <si>
    <t>position</t>
  </si>
  <si>
    <t>strand</t>
  </si>
  <si>
    <t>mutation affecting uAUG or uSTOP?</t>
  </si>
  <si>
    <t>official gene symbol</t>
  </si>
  <si>
    <t>full gene name</t>
  </si>
  <si>
    <t>RefSeq ID</t>
  </si>
  <si>
    <t>CDS_pos_uORF</t>
  </si>
  <si>
    <t>ref base</t>
  </si>
  <si>
    <t>alt base 1</t>
  </si>
  <si>
    <t>alt base 2</t>
  </si>
  <si>
    <t>alt base 3</t>
  </si>
  <si>
    <t>Frequency alt base 1</t>
  </si>
  <si>
    <t>Frequency ref base</t>
  </si>
  <si>
    <t>Expected Frequency from 1000 Genomes for alt base 1</t>
  </si>
  <si>
    <t>Expected Frequency from 1000 Genomes for alt base 2</t>
  </si>
  <si>
    <t>Expected Frequency from 1000 Genomes for alt base 3</t>
  </si>
  <si>
    <t>germline or somatic mutant?</t>
  </si>
  <si>
    <t>SNP ID</t>
  </si>
  <si>
    <t>transcripts</t>
  </si>
  <si>
    <t>CDS position in ensembl transcripts</t>
  </si>
  <si>
    <t>CDS position</t>
  </si>
  <si>
    <t>depth per site summed across all individuals</t>
  </si>
  <si>
    <t>chr5</t>
  </si>
  <si>
    <t>chr1</t>
  </si>
  <si>
    <t>+</t>
  </si>
  <si>
    <t>-</t>
  </si>
  <si>
    <t>uAUG</t>
  </si>
  <si>
    <t>crumbs 1, cell polarity complex component</t>
  </si>
  <si>
    <t>cadherin 10</t>
  </si>
  <si>
    <t>NM_001257965</t>
  </si>
  <si>
    <t>G</t>
  </si>
  <si>
    <t>NM_001317222</t>
  </si>
  <si>
    <t>T</t>
  </si>
  <si>
    <t>nA</t>
  </si>
  <si>
    <t>C</t>
  </si>
  <si>
    <t>A</t>
  </si>
  <si>
    <t>.</t>
  </si>
  <si>
    <t>ENST00000367400,ENST00000367399,ENST00000475659,ENST00000484075,ENST00000538660,ENST00000535699</t>
  </si>
  <si>
    <t>157/4221,157/3885,,157/4131,157/2613,-/4149</t>
  </si>
  <si>
    <t>somatic</t>
  </si>
  <si>
    <t>ENST00000538660,ENST00000367400,ENST00000484075,ENST00000367399,ENST00000535699,ENST00000475659</t>
  </si>
  <si>
    <t>157/2613,157/4221,157/4131,157/3885,-/4149,</t>
  </si>
  <si>
    <t>chr11</t>
  </si>
  <si>
    <t>ENST00000502921,ENST00000264463,ENST00000510477,ENSR00002024741</t>
  </si>
  <si>
    <t>,1456/2367,-/1311,</t>
  </si>
  <si>
    <t>uSTOP</t>
  </si>
  <si>
    <t>interleukin 22 receptor subunit alpha 1</t>
  </si>
  <si>
    <t>NM_021258</t>
  </si>
  <si>
    <t>ENST00000270800,ENSR00001744794</t>
  </si>
  <si>
    <t>2/1725,</t>
  </si>
  <si>
    <t>ATP synthase, H+ transporting, mitochondrial Fo complex subunit G</t>
  </si>
  <si>
    <t>NM_006476</t>
  </si>
  <si>
    <t>ENST00000545101,ENST00000534834,ENST00000537956,ENST00000540238,ENST00000328654,ENST00000544181</t>
  </si>
  <si>
    <t>,65/1542,,125/241,125/1602,224/461</t>
  </si>
  <si>
    <t>colorectal cancer associated 1</t>
  </si>
  <si>
    <t>NM_001302644</t>
  </si>
  <si>
    <t>ENST00000526150,ENST00000355430,ENST00000540738,ENST00000526216,ENST00000610738,ENST00000398035,ENST00000528846,ENST00000614153,ENST00000620864,ENST00000532918</t>
  </si>
  <si>
    <t>,,,-/465,-/756,-/465,-/320,-/465,,</t>
  </si>
  <si>
    <t>ENST00000538660,ENST00000367399,ENST00000475659,ENST00000535699,ENST00000484075,ENST00000367400</t>
  </si>
  <si>
    <t>157/2613,157/3885,,-/4149,157/4131,157/4221</t>
  </si>
  <si>
    <t>folate hydrolase 1</t>
  </si>
  <si>
    <t>NM_001193473</t>
  </si>
  <si>
    <t>ENST00000458311,ENST00000343844,ENST00000526226,ENST00000525826,ENST00000340334,ENST00000256999,ENST00000533034,ENST00000356696</t>
  </si>
  <si>
    <t>,-/1329,,-/225,493/2208,538/2253,493/2115,538/2160</t>
  </si>
  <si>
    <t>ENST00000620055,ENST00000615673,ENST00000610565,ENST00000620098,ENST00000617405,ENST00000615418,ENST00000620576,ENST00000620732,ENST00000617416,ENST00000620250,ENST00000613173,ENSR00001889275</t>
  </si>
  <si>
    <t>-/144,-/1650,-/261,-/312,-/312,-/291,-/264,-/195,-/195,-/279,-/207,</t>
  </si>
  <si>
    <t>ENST00000256999,ENST00000526226,ENST00000356696,ENST00000340334,ENST00000458311,ENST00000533034,ENST00000525826,ENST00000343844</t>
  </si>
  <si>
    <t>ENST00000614153,ENST00000620864,ENST00000355430,ENST00000610738,ENST00000532918,ENST00000398035,ENST00000540738,ENST00000526216,ENST00000526150,ENST00000528846</t>
  </si>
  <si>
    <t>538/2253,,538/2160,493/2208,,493/2115,-/225,-/1329</t>
  </si>
  <si>
    <t>-/465,,,-/756,,-/465,,-/465,,-/320</t>
  </si>
  <si>
    <t>chr12</t>
  </si>
  <si>
    <t>folate receptor 3</t>
  </si>
  <si>
    <t>NM_001318045</t>
  </si>
  <si>
    <t>ENST00000600692,ENST00000594425,ENST00000598331,ENST00000599296,ENST00000311048,ENSR00001911755</t>
  </si>
  <si>
    <t>127/435,-/123,247/975,127/369,127/1731,</t>
  </si>
  <si>
    <t>ENST00000524422,ENST00000533172,ENST00000527186,ENST00000534438,ENST00000531742,ENST00000529460,ENST00000431736,ENST00000529770,ENST00000300688,ENST00000545354,ENST00000252108,ENST00000529790,ENST00000534385,ENSR00001811936</t>
  </si>
  <si>
    <t>-/231,,,,,,-/3222,,-/312,-/1617,-/3201,,,</t>
  </si>
  <si>
    <t>ST8 alpha-N-acetyl-neuraminide alpha-2,8-sialyltransferase 1</t>
  </si>
  <si>
    <t>NM_001304450</t>
  </si>
  <si>
    <t>ENST00000611028,ENST00000622388,ENST00000612844,ENST00000545379,ENST00000442948,ENST00000546166</t>
  </si>
  <si>
    <t>-/738,-/535,213/519,,-/315,-/224</t>
  </si>
  <si>
    <t>ENST00000541868,ENST00000261197,ENST00000540824,ENST00000396037,ENST00000545524,ENSR00001818199</t>
  </si>
  <si>
    <t>245/519,314/408,167/572,314/1071,,</t>
  </si>
  <si>
    <t>ENST00000470672,ENST00000462357,ENST00000490895,ENST00000409127,ENST00000464432,ENST00000477375,ENST00000495606,ENST00000452955,ENST00000460100,ENST00000409935,ENST00000465315,ENST00000456713,ENST00000442217,ENST00000409649,ENST00000473689,ENST00000462392,ENST00000259229,ENST00000259239,ENST00000475074,ENST00000428740,ENST00000460766,ENSR00001935368</t>
  </si>
  <si>
    <t>chr17</t>
  </si>
  <si>
    <t>,,,-/528,,,,-/843,,-/747,,-/231,-/582,-/517,,,-/543,-/876,,-/710,,</t>
  </si>
  <si>
    <t>ENST00000261197,ENST00000540824,ENST00000541868,ENST00000545524,ENST00000396037,ENSR00001818199</t>
  </si>
  <si>
    <t>314/408,167/572,245/519,,314/1071,</t>
  </si>
  <si>
    <t>RAB3A interacting protein</t>
  </si>
  <si>
    <t>NM_175623</t>
  </si>
  <si>
    <t>transmembrane 7 superfamily member 3</t>
  </si>
  <si>
    <t>NM_016551</t>
  </si>
  <si>
    <t>rs756062343</t>
  </si>
  <si>
    <t>ENST00000515808,ENST00000512779,ENST00000515200,ENST00000513978,ENST00000514932,ENST00000544396,ENST00000513040,ENST00000542322,ENST00000506445,ENST00000509882,ENST00000504859,ENST00000514099,ENST00000513913,ENST00000511134,ENST00000505720,ENST00000285689,ENST00000505441,ENST00000502348,ENSR00002037182</t>
  </si>
  <si>
    <t>,,306/1233,-/264,,63/987,420/1344,399/1323,417/864,,,263/264,,327/1251,,375/1299,,48/972,</t>
  </si>
  <si>
    <t>chr14</t>
  </si>
  <si>
    <t>ENST00000343028,ENST00000543088,ENST00000545600,ENST00000543655,ENST00000512808,ENST00000539741,ENST00000543803,ENST00000535819,ENST00000542019,ENST00000539399,ENST00000535423,ENST00000542667,ENSR00001818925</t>
  </si>
  <si>
    <t>101/1713,-/200,116/349,-/409,38/346,-/260,-/386,-/409,-/150,,-/111,,</t>
  </si>
  <si>
    <t>C-C motif chemokine ligand 4 like 1</t>
  </si>
  <si>
    <t>NM_207007</t>
  </si>
  <si>
    <t>ENST00000613173,ENST00000610565,ENST00000617416,ENST00000615418,ENST00000620055,ENST00000620576,ENST00000620250,ENST00000620098,ENST00000617405,ENST00000620732,ENST00000615673,ENSR00001889275</t>
  </si>
  <si>
    <t>-/207,-/261,-/195,-/291,-/144,-/264,-/279,-/312,-/312,-/195,-/1650,</t>
  </si>
  <si>
    <t>chr19</t>
  </si>
  <si>
    <t>glutamate receptor interacting protein 1</t>
  </si>
  <si>
    <t>NM_001178074</t>
  </si>
  <si>
    <t>ENST00000539540,ENST00000398016,ENST00000545666,ENST00000538373,ENST00000541947,ENST00000540433,ENST00000538211,ENST00000359742,ENSR00001824327</t>
  </si>
  <si>
    <t>-/362,-/3231,-/632,-/47,-/566,-/2628,-/3169,-/3387,</t>
  </si>
  <si>
    <t>ribonuclease A family member 8</t>
  </si>
  <si>
    <t>NM_138331</t>
  </si>
  <si>
    <t>ENST00000534438,ENST00000252108,ENST00000529790,ENST00000545354,ENST00000527186,ENST00000300688,ENST00000524422,ENST00000534385,ENST00000431736,ENST00000531742,ENST00000533172,ENST00000529460,ENST00000529770,ENSR00001811936</t>
  </si>
  <si>
    <t>,-/3201,,-/1617,,-/312,-/231,,-/3222,,,,,</t>
  </si>
  <si>
    <t>chr15</t>
  </si>
  <si>
    <t>zinc finger protein 415</t>
  </si>
  <si>
    <t>NM_001330759</t>
  </si>
  <si>
    <t>zinc finger protein 26</t>
  </si>
  <si>
    <t>NM_001330514</t>
  </si>
  <si>
    <t>ENST00000537956,ENST00000328654,ENST00000544181,ENST00000545101,ENST00000540238,ENST00000534834</t>
  </si>
  <si>
    <t>ENST00000500065,ENST00000243643,ENST00000601493,ENST00000601215,ENST00000600120,ENST00000598578,ENST00000599261,ENST00000597748,ENST00000602024,ENST00000595193,ENST00000597503,ENST00000595813,ENST00000601110,ENST00000594011,ENST00000595359,ENST00000595174,ENST00000421033</t>
  </si>
  <si>
    <t>,125/1602,224/461,,125/241,65/1542</t>
  </si>
  <si>
    <t>479/1668,479/1668,-/978,-/321,-/180,-/180,-/330,-/222,,-/330,-/222,-/222,-/318,-/330,,-/491,479/1668</t>
  </si>
  <si>
    <t>chr2</t>
  </si>
  <si>
    <t>Bloom syndrome RecQ like helicase</t>
  </si>
  <si>
    <t>NM_001287248</t>
  </si>
  <si>
    <t>ENST00000526226,ENST00000458311,ENST00000256999,ENST00000343844,ENST00000356696,ENST00000533034,ENST00000525826,ENST00000340334</t>
  </si>
  <si>
    <t>,,538/2253,-/1329,538/2160,493/2115,-/225,493/2208</t>
  </si>
  <si>
    <t>sperm specific antigen 2</t>
  </si>
  <si>
    <t>NM_001287504</t>
  </si>
  <si>
    <t>ENST00000378809,ENST00000550536,ENST00000417413,ENST00000483530,ENST00000362025,ENST00000552199,ENST00000378815,ENST00000549760,ENST00000501387,ENST00000501300,ENST00000247833,ENSR00001824853</t>
  </si>
  <si>
    <t>-/1110,-/1431,-/915,-/1188,-/1236,-/963,-/948,-/497,,,-/1383,</t>
  </si>
  <si>
    <t>chr13</t>
  </si>
  <si>
    <t>ENST00000431877,ENST00000416081,ENST00000491720,ENST00000495248,ENST00000440623,ENST00000470654,ENST00000480753,ENST00000470129,ENST00000320370,ENST00000409001,ENST00000454579</t>
  </si>
  <si>
    <t>325/3780,3/141,,,3/141,,,,325/3771,325/3714,3/141</t>
  </si>
  <si>
    <t>NEDD4 binding protein 2 like 2</t>
  </si>
  <si>
    <t>NM_001278432</t>
  </si>
  <si>
    <t>rs750375149</t>
  </si>
  <si>
    <t>ENST00000622388,ENST00000612844,ENST00000611028,ENST00000442948,ENST00000545379,ENST00000546166</t>
  </si>
  <si>
    <t>-/535,213/519,-/738,-/315,,-/224</t>
  </si>
  <si>
    <t>ENST00000503814,ENST00000473025,ENST00000475731,ENST00000511143,ENST00000399396,ENST00000504114,ENST00000505213,ENST00000357505,ENST00000267068,ENST00000509076,ENST00000512755,ENST00000446957</t>
  </si>
  <si>
    <t>,,,,142/2259,97/2214,1429/2127,97/2214,1429/1752,,,1429/1968</t>
  </si>
  <si>
    <t>ENST00000501387,ENST00000378809,ENST00000501300,ENST00000247833,ENST00000378815,ENST00000550536,ENST00000362025,ENST00000483530,ENST00000552199,ENST00000417413,ENST00000549760,ENSR00001824853</t>
  </si>
  <si>
    <t>,-/1110,,-/1383,-/948,-/1431,-/1236,-/1188,-/963,-/915,-/497,</t>
  </si>
  <si>
    <t>ENST00000403829,ENST00000308227,ENSR00001845541,ENSR00001621109</t>
  </si>
  <si>
    <t>-/1104,-/465,,</t>
  </si>
  <si>
    <t>Tax1 binding protein 3</t>
  </si>
  <si>
    <t>NM_001204698</t>
  </si>
  <si>
    <t>ENST00000362025,ENST00000247833,ENST00000549760,ENST00000501300,ENST00000483530,ENST00000550536,ENST00000378809,ENST00000417413,ENST00000501387,ENST00000378815,ENST00000552199,ENSR00001824853</t>
  </si>
  <si>
    <t>-/1236,-/1383,-/497,,-/1188,-/1431,-/1110,-/915,,-/948,-/963,</t>
  </si>
  <si>
    <t>POU class 2 homeobox 2</t>
  </si>
  <si>
    <t>NM_001207025</t>
  </si>
  <si>
    <t>ENST00000558599,ENST00000559282,ENST00000355112,ENST00000560509,ENST00000363807,ENST00000559724</t>
  </si>
  <si>
    <t>,,883/4254,883/3861,,883/1242</t>
  </si>
  <si>
    <t>ENST00000529952,ENST00000529067,ENST00000531517,ENST00000530982,ENST00000532176,ENST00000528894,ENST00000527895,ENST00000342301,ENST00000625670,ENST00000524801,ENST00000582929,ENST00000389341,ENST00000534559,ENST00000526816,ENST00000560558,ENST00000560804,ENST00000560398,ENSR00001914275</t>
  </si>
  <si>
    <t>-/1404,-/1203,,,,-/787,,-/1761,-/339,,,-/1392,-/354,-/1440,-/1275,-/1857,-/1458,</t>
  </si>
  <si>
    <t>chr3</t>
  </si>
  <si>
    <t>LysM domain containing 4</t>
  </si>
  <si>
    <t>NM_001284419</t>
  </si>
  <si>
    <t>ENST00000308227,ENST00000403829,ENSR00001621109,ENSR00001845541</t>
  </si>
  <si>
    <t>-/465,-/1104,,</t>
  </si>
  <si>
    <t>ENST00000604213,ENST00000450512,ENST00000484050,ENST00000332728,ENST00000409796,ENST00000344791,ENST00000545021,ENST00000496108,ENST00000479791,ENST00000493256</t>
  </si>
  <si>
    <t>,198/370,,-/513,-/891,213/894,-/708,,,</t>
  </si>
  <si>
    <t>solute carrier family 2 member 2</t>
  </si>
  <si>
    <t>chr16</t>
  </si>
  <si>
    <t>NM_001278659</t>
  </si>
  <si>
    <t>ENST00000497642,ENST00000461867,ENST00000314251,ENST00000469787</t>
  </si>
  <si>
    <t>327/408,-/309,327/1575,-/270</t>
  </si>
  <si>
    <t>chr8</t>
  </si>
  <si>
    <t>NEDD8 activating enzyme E1 subunit 1</t>
  </si>
  <si>
    <t>NM_001018159</t>
  </si>
  <si>
    <t>ENST00000565535,ENST00000569388,ENST00000563185,ENST00000562757,ENST00000379463,ENST00000359087,ENST00000569348,ENST00000564040,ENST00000566336,ENST00000394074,ENST00000563253,ENST00000567743,ENST00000290810,ENST00000569963,ENST00000561579,ENST00000563419</t>
  </si>
  <si>
    <t>190/503,85/258,-/327,,67/1587,85/1614,-/195,,67/487,-/1338,-/72,-/78,85/1605,,-/372,</t>
  </si>
  <si>
    <t>rs146096923</t>
  </si>
  <si>
    <t>ENST00000363807,ENST00000558599,ENST00000355112,ENST00000559282,ENST00000559724,ENST00000560509</t>
  </si>
  <si>
    <t>,,883/4254,,883/1242,883/3861</t>
  </si>
  <si>
    <t>nibrin</t>
  </si>
  <si>
    <t>NM_001024688</t>
  </si>
  <si>
    <t>ENST00000494804,ENST00000265433,ENST00000517337,ENST00000519426,ENST00000396252,ENST00000409330,ENST00000517772,ENST00000523444,ENSR00002103364</t>
  </si>
  <si>
    <t>,184/2265,-/276,184/477,-/177,-/2019,-/494,-/177,</t>
  </si>
  <si>
    <t>ENST00000610565,ENST00000620576,ENST00000620055,ENST00000615418,ENST00000617405,ENST00000620250,ENST00000617416,ENST00000620098,ENST00000620732,ENST00000613173,ENST00000615673,ENSR00001889275</t>
  </si>
  <si>
    <t>-/261,-/264,-/144,-/291,-/312,-/279,-/195,-/312,-/195,-/207,-/1650,</t>
  </si>
  <si>
    <t>zinc finger protein 667</t>
  </si>
  <si>
    <t>NM_001321355</t>
  </si>
  <si>
    <t>ENST00000300688,ENST00000527186,ENST00000531742,ENST00000524422,ENST00000529770,ENST00000431736,ENST00000252108,ENST00000534385,ENST00000529460,ENST00000533172,ENST00000545354,ENST00000529790,ENST00000534438,ENSR00001811936</t>
  </si>
  <si>
    <t>-/312,,,-/231,,-/3222,-/3201,,,,-/1617,,,</t>
  </si>
  <si>
    <t>ENST00000225328,ENST00000552276,ENST00000397133,ENST00000225525,ENST00000611779,ENST00000551178,ENST00000248378,ENST00000345901,ENST00000550383,ENST00000552050,ENST00000547178,ENST00000486753,ENST00000549063,ENST00000552456,ENSR00001884237</t>
  </si>
  <si>
    <t>-/1269,-/1296,-/333,-/375,-/297,-/1194,-/333,-/1197,-/1299,-/1089,-/1266,,,-/90,</t>
  </si>
  <si>
    <t>chr18</t>
  </si>
  <si>
    <t>ENST00000397133,ENST00000486753,ENST00000552456,ENST00000611779,ENST00000547178,ENST00000550383,ENST00000345901,ENST00000225525,ENST00000248378,ENST00000225328,ENST00000549063,ENST00000551178,ENST00000552050,ENST00000552276,ENSR00001884237</t>
  </si>
  <si>
    <t>-/333,,-/90,-/297,-/1266,-/1299,-/1197,-/375,-/333,-/1269,,-/1194,-/1089,-/1296,</t>
  </si>
  <si>
    <t>neural precursor cell expressed, developmentally down-regulated 4-like, E3 ubiquitin protein ligase</t>
  </si>
  <si>
    <t>NM_001144965</t>
  </si>
  <si>
    <t>ENST00000591989,ENST00000588516,ENST00000357895,ENST00000585594,ENST00000587547,ENST00000435432,ENST00000356462,ENST00000592846,ENST00000400345,ENST00000382850,ENST00000586263,ENST00000589054,ENST00000590694,ENST00000456986,ENST00000591579,ENST00000585363,ENST00000256830</t>
  </si>
  <si>
    <t>,,67/2904,,,-/2505,91/2736,-/32,91/2928,91/2868,67/2844,-/321,,-/2565,,,91/2616</t>
  </si>
  <si>
    <t>ENST00000545379,ENST00000546166,ENST00000611028,ENST00000622388,ENST00000442948,ENST00000612844</t>
  </si>
  <si>
    <t>,-/224,-/738,-/535,-/315,213/519</t>
  </si>
  <si>
    <t>rs747957157</t>
  </si>
  <si>
    <t>ENST00000601110,ENST00000595193,ENST00000597503,ENST00000597748,ENST00000595813,ENST00000500065,ENST00000595359,ENST00000598578,ENST00000600120,ENST00000243643,ENST00000601215,ENST00000601493,ENST00000599261,ENST00000595174,ENST00000602024,ENST00000594011,ENST00000421033</t>
  </si>
  <si>
    <t>-/318,-/330,-/222,-/222,-/222,479/1668,,-/180,-/180,479/1668,-/321,-/978,-/330,-/491,,-/330,479/1668</t>
  </si>
  <si>
    <t>docking protein 6</t>
  </si>
  <si>
    <t>NM_152721</t>
  </si>
  <si>
    <t>ENST00000382713,ENST00000619582,ENSR00001906429</t>
  </si>
  <si>
    <t>24/996,,</t>
  </si>
  <si>
    <t>ENST00000308227,ENST00000403829,ENSR00001845541,ENSR00001621109</t>
  </si>
  <si>
    <t>IMP4 homolog, U3 small nucleolar ribonucleoprotein</t>
  </si>
  <si>
    <t>zinc finger protein 431</t>
  </si>
  <si>
    <t>NM_001320307</t>
  </si>
  <si>
    <t>NM_001319126</t>
  </si>
  <si>
    <t>ENST00000311048,ENST00000594425,ENST00000600692,ENST00000599296,ENST00000598331,ENSR00001911755</t>
  </si>
  <si>
    <t>127/1731,-/123,127/435,127/369,247/975,</t>
  </si>
  <si>
    <t>ENST00000504904,ENST00000589946,ENST00000591790,ENST00000587555,ENST00000592189,ENST00000292069</t>
  </si>
  <si>
    <t>116/1833,116/253,116/384,116/475,116/276,116/1833</t>
  </si>
  <si>
    <t>ENST00000558599,ENST00000559724,ENST00000560509,ENST00000363807,ENST00000355112,ENST00000559282</t>
  </si>
  <si>
    <t>,883/1242,883/3861,,883/4254,</t>
  </si>
  <si>
    <t>ENST00000421033,ENST00000600120,ENST00000601493,ENST00000595193,ENST00000595174,ENST00000500065,ENST00000601110,ENST00000243643,ENST00000602024,ENST00000597748,ENST00000597503,ENST00000595813,ENST00000601215,ENST00000594011,ENST00000599261,ENST00000595359,ENST00000598578</t>
  </si>
  <si>
    <t>479/1668,-/180,-/978,-/330,-/491,479/1668,-/318,479/1668,,-/222,-/222,-/222,-/321,-/330,-/330,,-/180</t>
  </si>
  <si>
    <t>chromosome 3 open reading frame 36</t>
  </si>
  <si>
    <t>NM_025041</t>
  </si>
  <si>
    <t>ENST00000480753,ENST00000491720,ENST00000470129,ENST00000409001,ENST00000495248,ENST00000440623,ENST00000454579,ENST00000470654,ENST00000320370,ENST00000431877,ENST00000416081</t>
  </si>
  <si>
    <t>,,,325/3714,,3/141,3/141,,325/3771,325/3780,3/141</t>
  </si>
  <si>
    <t>kelch like ECH associated protein 1</t>
  </si>
  <si>
    <t>NM_012289</t>
  </si>
  <si>
    <t>ENST00000552050,ENST00000397133,ENST00000345901,ENST00000552276,ENST00000550383,ENST00000552456,ENST00000547178,ENST00000551178,ENST00000225328,ENST00000486753,ENST00000248378,ENST00000225525,ENST00000611779,ENST00000549063,ENSR00001884237</t>
  </si>
  <si>
    <t>-/1089,-/333,-/1197,-/1296,-/1299,-/90,-/1266,-/1194,-/1269,,-/333,-/375,-/297,,</t>
  </si>
  <si>
    <t>ENST00000592055,ENST00000585845,ENST00000393623,ENST00000171111,ENST00000591419,ENST00000591039,ENST00000588024</t>
  </si>
  <si>
    <t>23/838,-/390,23/1875,23/1875,23/639,23/636,</t>
  </si>
  <si>
    <t>ENST00000461867,ENST00000469787,ENST00000497642,ENST00000314251</t>
  </si>
  <si>
    <t>-/309,-/270,327/408,327/1575</t>
  </si>
  <si>
    <t>ENST00000530982,ENST00000560558,ENST00000389341,ENST00000528894,ENST00000531517,ENST00000526816,ENST00000529067,ENST00000560398,ENST00000342301,ENST00000582929,ENST00000625670,ENST00000560804,ENST00000532176,ENST00000529952,ENST00000524801,ENST00000527895,ENST00000534559,ENSR00001914275</t>
  </si>
  <si>
    <t>,-/1275,-/1392,-/787,,-/1440,-/1203,-/1458,-/1761,,-/339,-/1857,,-/1404,,,-/354,</t>
  </si>
  <si>
    <t>ENST00000589946,ENST00000587555,ENST00000591790,ENST00000504904,ENST00000292069,ENST00000592189</t>
  </si>
  <si>
    <t>116/253,116/475,116/384,116/1833,116/1833,116/276</t>
  </si>
  <si>
    <t>6-phosphofructo-2-kinase/fructose-2,6-biphosphatase 4</t>
  </si>
  <si>
    <t>NM_001317138</t>
  </si>
  <si>
    <t>ENST00000587555,ENST00000292069,ENST00000591790,ENST00000589946,ENST00000592189,ENST00000504904</t>
  </si>
  <si>
    <t>116/475,116/1833,116/384,116/253,116/276,116/1833</t>
  </si>
  <si>
    <t>ENST00000453435,ENST00000382489,ENST00000428798,ENST00000334128</t>
  </si>
  <si>
    <t>-/702,-/1365,-/1215,-/840</t>
  </si>
  <si>
    <t>chr4</t>
  </si>
  <si>
    <t>ENST00000259239,ENST00000462392,ENST00000460100,ENST00000462357,ENST00000456713,ENST00000464432,ENST00000495606,ENST00000259229,ENST00000470672,ENST00000473689,ENST00000452955,ENST00000442217,ENST00000409127,ENST00000409649,ENST00000475074,ENST00000477375,ENST00000428740,ENST00000460766,ENST00000465315,ENST00000490895,ENST00000409935,ENSR00001935368</t>
  </si>
  <si>
    <t>-/876,,,,-/231,,,-/543,,,-/843,-/582,-/528,-/517,,,-/710,,,,-/747,</t>
  </si>
  <si>
    <t>ENST00000495248,ENST00000480753,ENST00000440623,ENST00000320370,ENST00000431877,ENST00000416081,ENST00000491720,ENST00000470129,ENST00000454579,ENST00000409001,ENST00000470654</t>
  </si>
  <si>
    <t>,,3/141,325/3771,325/3780,3/141,,,3/141,325/3714,</t>
  </si>
  <si>
    <t>lectin, mannose binding 2 like</t>
  </si>
  <si>
    <t>NM_001322354</t>
  </si>
  <si>
    <t>aminoadipate-semialdehyde dehydrogenase</t>
  </si>
  <si>
    <t>NM_001323899</t>
  </si>
  <si>
    <t>ENST00000440610,ENST00000434524,ENST00000434865,ENST00000449221,ENST00000446780,ENST00000377079,ENST00000264963,ENSR00001930874</t>
  </si>
  <si>
    <t>-/336,-/324,-/372,-/372,-/510,-/1080,-/1047,</t>
  </si>
  <si>
    <t>ENST00000310926,ENST00000408895</t>
  </si>
  <si>
    <t>-/1932,-/498</t>
  </si>
  <si>
    <t>ENST00000452531,ENST00000232375,ENST00000490115,ENST00000468162,ENST00000417753,ENST00000383734,ENST00000496767,ENST00000445633,ENST00000412035,ENST00000471890,ENST00000422701,ENST00000416568</t>
  </si>
  <si>
    <t>410/954,443/1410,,,-/117,443/1305,,-/243,341/527,,-/387,443/1389</t>
  </si>
  <si>
    <t>ENST00000460766,ENST00000409649,ENST00000464432,ENST00000490895,ENST00000473689,ENST00000462392,ENST00000456713,ENST00000259229,ENST00000495606,ENST00000428740,ENST00000460100,ENST00000259239,ENST00000452955,ENST00000409935,ENST00000475074,ENST00000409127,ENST00000462357,ENST00000477375,ENST00000465315,ENST00000442217,ENST00000470672,ENSR00001935368</t>
  </si>
  <si>
    <t>,-/517,,,,,-/231,-/543,,-/710,,-/876,-/843,-/747,,-/528,,,,-/582,,</t>
  </si>
  <si>
    <t>ENST00000468162,ENST00000452531,ENST00000422701,ENST00000417753,ENST00000496767,ENST00000490115,ENST00000416568,ENST00000471890,ENST00000383734,ENST00000232375,ENST00000412035,ENST00000445633</t>
  </si>
  <si>
    <t>proline rich 30</t>
  </si>
  <si>
    <t>NM_178553</t>
  </si>
  <si>
    <t>,410/954,-/387,-/117,,,443/1389,,443/1305,443/1410,341/527,-/243</t>
  </si>
  <si>
    <t>ENST00000406567,ENST00000444452,ENST00000432962,ENST00000260643,ENST00000474802,ENST00000335524,ENST00000416802,ENST00000468045</t>
  </si>
  <si>
    <t>-/1080,-/153,-/313,-/1254,,-/1239,,</t>
  </si>
  <si>
    <t>chr20</t>
  </si>
  <si>
    <t>transmembrane protein 74B</t>
  </si>
  <si>
    <t>NM_001304748</t>
  </si>
  <si>
    <t>ENST00000502617,ENST00000514796,ENST00000451613,ENST00000514745,ENST00000602986,ENST00000503808,ENST00000510762,ENST00000513376,ENST00000205214,ENST00000510012</t>
  </si>
  <si>
    <t>469/2526,,469/2574,-/363,10/2838,-/261,,169/2997,469/3297,</t>
  </si>
  <si>
    <t>ENST00000481747,ENST00000381898,ENST00000418246,ENST00000619766,ENST00000381894,ENST00000429036</t>
  </si>
  <si>
    <t>,-/384,,,23/771,23/462</t>
  </si>
  <si>
    <t>chr22</t>
  </si>
  <si>
    <t>sperm antigen with calponin homology and coiled-coil domains 1 like</t>
  </si>
  <si>
    <t>NM_001145468</t>
  </si>
  <si>
    <t>ENST00000437398,ENST00000314328,ENST00000440893,ENST00000358654,ENST00000421374,ENST00000416735,ENST00000541492,ENST00000623776,ENSR00001968815</t>
  </si>
  <si>
    <t>-/3354,-/3354,-/525,-/2736,-/2366,,-/3237,,</t>
  </si>
  <si>
    <t>zinc finger protein 300</t>
  </si>
  <si>
    <t>ENST00000514745,ENST00000602986,ENST00000502617,ENST00000510762,ENST00000205214,ENST00000514796,ENST00000503808,ENST00000510012,ENST00000451613,ENST00000513376</t>
  </si>
  <si>
    <t>NM_001172832</t>
  </si>
  <si>
    <t>-/363,10/2838,469/2526,,469/3297,,-/261,,469/2574,169/2997</t>
  </si>
  <si>
    <t>ENST00000320129,ENST00000519564,ENST00000522827</t>
  </si>
  <si>
    <t>250/1569,250/1569,</t>
  </si>
  <si>
    <t>5-hydroxytryptamine receptor 3D</t>
  </si>
  <si>
    <t>NM_182537</t>
  </si>
  <si>
    <t>ENST00000382489,ENST00000428798,ENST00000334128,ENST00000453435</t>
  </si>
  <si>
    <t>-/1365,-/1215,-/840,-/702</t>
  </si>
  <si>
    <t>Cbl proto-oncogene B</t>
  </si>
  <si>
    <t>NM_001321822</t>
  </si>
  <si>
    <t>ENST00000264122,ENST00000403724,ENST00000405772</t>
  </si>
  <si>
    <t>1342/2949,1342/2313,1342/2433</t>
  </si>
  <si>
    <t>coiled-coil domain containing 125</t>
  </si>
  <si>
    <t>NM_001297697</t>
  </si>
  <si>
    <t>ENST00000446148,ENST00000427179,ENST00000274599,ENST00000520549,ENST00000394226,ENST00000418587</t>
  </si>
  <si>
    <t>85/1863,37/273,37/1815,-/216,37/1815,-/1707</t>
  </si>
  <si>
    <t>ENST00000511257,ENST00000460090,ENST00000508046,ENST00000512045,ENST00000396499,ENST00000396496,ENST00000513172,ENST00000383374</t>
  </si>
  <si>
    <t>-/1161,,,,346/1536,346/1536,,343/939</t>
  </si>
  <si>
    <t>chr6</t>
  </si>
  <si>
    <t>ENST00000461867,ENST00000314251,ENST00000469787,ENST00000497642</t>
  </si>
  <si>
    <t>-/309,327/1575,-/270,327/408</t>
  </si>
  <si>
    <t>EPH receptor A6</t>
  </si>
  <si>
    <t>NM_173655</t>
  </si>
  <si>
    <t>ENST00000508345,ENST00000389672,ENST00000502694,ENST00000477384,ENST00000503760,ENST00000514100</t>
  </si>
  <si>
    <t>-/726,-/3393,43/1005,-/1122,43/627,43/1197</t>
  </si>
  <si>
    <t>ENST00000396499,ENST00000383374,ENST00000511257,ENST00000508046,ENST00000396496,ENST00000512045,ENST00000460090,ENST00000513172</t>
  </si>
  <si>
    <t>346/1536,343/939,-/1161,,346/1536,,,</t>
  </si>
  <si>
    <t>retinoid X receptor beta</t>
  </si>
  <si>
    <t>NM_001291989</t>
  </si>
  <si>
    <t>ENST00000365571,ENST00000374680,ENST00000469186,ENST00000374677,ENST00000374685,ENST00000481441,ENST00000444757,ENST00000617885,ENST00000374675,ENST00000463972,ENST00000483281,ENST00000374662,ENSR00002051711</t>
  </si>
  <si>
    <t>,-/1602,,-/1410,-/1614,,42/662,-/1290,-/1410,,-/240,-/786,</t>
  </si>
  <si>
    <t>ENST00000374677,ENST00000463972,ENST00000617885,ENST00000469186,ENST00000374675,ENST00000365571,ENST00000481441,ENST00000374685,ENST00000374662,ENST00000483281,ENST00000444757,ENST00000374680,ENSR00002051711</t>
  </si>
  <si>
    <t>-/1410,,-/1290,,-/1410,,,-/1614,-/786,-/240,42/662,-/1602,</t>
  </si>
  <si>
    <t>leucine rich repeat containing 2</t>
  </si>
  <si>
    <t>NM_024512</t>
  </si>
  <si>
    <t>mediator complex subunit 20</t>
  </si>
  <si>
    <t>NM_001305456</t>
  </si>
  <si>
    <t>ENST00000395905,ENST00000296144,ENST00000496388,ENSR00001980661</t>
  </si>
  <si>
    <t>129/1116,129/1116,,</t>
  </si>
  <si>
    <t>ENST00000434077,ENST00000409060,ENST00000467535,ENST00000475702,ENST00000265350,ENST00000409312,ENST00000494032,ENST00000394251,ENST00000613074,ENST00000482361,ENST00000489290,ENST00000230340,ENST00000384641,ENSR00002053612</t>
  </si>
  <si>
    <t>-/182,-/438,,,-/639,-/372,,-/420,-/636,,-/585,-/1314,,</t>
  </si>
  <si>
    <t>ENST00000434077,ENST00000613074,ENST00000494032,ENST00000409060,ENST00000265350,ENST00000482361,ENST00000230340,ENST00000384641,ENST00000489290,ENST00000394251,ENST00000409312,ENST00000467535,ENST00000475702,ENSR00002053612</t>
  </si>
  <si>
    <t>-/182,-/636,,-/438,-/639,,-/1314,,-/585,-/420,-/372,,,</t>
  </si>
  <si>
    <t>ENST00000468162,ENST00000417753,ENST00000383734,ENST00000490115,ENST00000471890,ENST00000452531,ENST00000422701,ENST00000412035,ENST00000496767,ENST00000232375,ENST00000445633,ENST00000416568</t>
  </si>
  <si>
    <t>,-/117,443/1305,,,410/954,-/387,341/527,,443/1410,-/243,443/1389</t>
  </si>
  <si>
    <t>XK related 5</t>
  </si>
  <si>
    <t>NM_001289973</t>
  </si>
  <si>
    <t>ENST00000618990,ENST00000618742</t>
  </si>
  <si>
    <t>-/261,-/2061</t>
  </si>
  <si>
    <t>cell adhesion molecule 2</t>
  </si>
  <si>
    <t>NM_001256502</t>
  </si>
  <si>
    <t>ENST00000383699,ENST00000467225,ENST00000405615,ENST00000407528,ENSR00001481085,ENSR00001985726</t>
  </si>
  <si>
    <t>122/1215,,101/1314,95/1308,,</t>
  </si>
  <si>
    <t>TXK tyrosine kinase</t>
  </si>
  <si>
    <t>NM_003328</t>
  </si>
  <si>
    <t>ENST00000618742,ENST00000618990</t>
  </si>
  <si>
    <t>-/2061,-/261</t>
  </si>
  <si>
    <t>chr9</t>
  </si>
  <si>
    <t>rs587782147</t>
  </si>
  <si>
    <t>ENST00000519426,ENST00000494804,ENST00000517337,ENST00000265433,ENST00000523444,ENST00000396252,ENST00000409330,ENST00000517772,ENSR00002103364</t>
  </si>
  <si>
    <t>184/477,,-/276,184/2265,-/177,-/177,-/2019,-/494,</t>
  </si>
  <si>
    <t>ENST00000511150,ENST00000515146,ENST00000505452,ENST00000510457,ENST00000264316,ENST00000381501,ENSR00002006673</t>
  </si>
  <si>
    <t>,-/156,-/303,,-/1584,-/1896,</t>
  </si>
  <si>
    <t>ENST00000510012,ENST00000451613,ENST00000510762,ENST00000513376,ENST00000514796,ENST00000205214,ENST00000502617,ENST00000503808,ENST00000602986,ENST00000514745</t>
  </si>
  <si>
    <t>,469/2574,,169/2997,,469/3297,469/2526,-/261,10/2838,-/363</t>
  </si>
  <si>
    <t>NIMA related kinase 6</t>
  </si>
  <si>
    <t>NM_001145001</t>
  </si>
  <si>
    <t>ENST00000539416,ENST00000546191,ENST00000320246,ENST00000422297,ENST00000373603,ENST00000444973,ENST00000545174,ENST00000373600,ENST00000540326,ENST00000454453,ENST00000373596,ENST00000425237,ENST00000423785,ENST00000394199</t>
  </si>
  <si>
    <t>-/1017,-/942,-/942,-/660,-/942,-/659,-/942,-/1044,-/996,-/602,-/622,-/666,-/583,-/1044</t>
  </si>
  <si>
    <t>zinc finger protein 454</t>
  </si>
  <si>
    <t>NM_001323306</t>
  </si>
  <si>
    <t>ENST00000320129,ENST00000522827,ENST00000519564</t>
  </si>
  <si>
    <t>ENST00000545174,ENST00000546191,ENST00000539416,ENST00000444973,ENST00000422297,ENST00000373603,ENST00000425237,ENST00000423785,ENST00000373600,ENST00000540326,ENST00000454453,ENST00000373596,ENST00000394199,ENST00000320246</t>
  </si>
  <si>
    <t>250/1569,,250/1569</t>
  </si>
  <si>
    <t>-/942,-/942,-/1017,-/659,-/660,-/942,-/666,-/583,-/1044,-/996,-/602,-/622,-/1044,-/942</t>
  </si>
  <si>
    <t>ENST00000545524,ENST00000396037,ENST00000540824,ENST00000541868,ENST00000261197,ENSR00001818199</t>
  </si>
  <si>
    <t>,314/1071,167/572,245/519,314/408,</t>
  </si>
  <si>
    <t>ENST00000510477,ENST00000264463,ENST00000502921,ENSR00002024741</t>
  </si>
  <si>
    <t>-/1311,1456/2367,,</t>
  </si>
  <si>
    <t>GRAM domain containing 3</t>
  </si>
  <si>
    <t>NM_001146320</t>
  </si>
  <si>
    <t>ENST00000535819,ENST00000343028,ENST00000543655,ENST00000539399,ENST00000542667,ENST00000543088,ENST00000512808,ENST00000542019,ENST00000539741,ENST00000543803,ENST00000535423,ENST00000545600,ENSR00001818925</t>
  </si>
  <si>
    <t>-/409,101/1713,-/409,,,-/200,38/346,-/150,-/260,-/386,-/111,116/349,</t>
  </si>
  <si>
    <t>ENST00000513913,ENST00000512779,ENST00000542322,ENST00000509882,ENST00000506445,ENST00000511134,ENST00000514099,ENST00000505441,ENST00000504859,ENST00000505720,ENST00000502348,ENST00000285689,ENST00000544396,ENST00000515808,ENST00000513040,ENST00000514932,ENST00000515200,ENST00000513978,ENSR00002037182</t>
  </si>
  <si>
    <t>,,399/1323,,417/864,327/1251,263/264,,,,48/972,375/1299,63/987,,420/1344,,306/1233,-/264,</t>
  </si>
  <si>
    <t>ENST00000535423,ENST00000512808,ENST00000535819,ENST00000543803,ENST00000542667,ENST00000539741,ENST00000539399,ENST00000545600,ENST00000543088,ENST00000542019,ENST00000343028,ENST00000543655,ENSR00001818925</t>
  </si>
  <si>
    <t>-/111,38/346,-/409,-/386,,-/260,,116/349,-/200,-/150,101/1713,-/409,</t>
  </si>
  <si>
    <t>ENST00000446148,ENST00000274599,ENST00000520549,ENST00000394226,ENST00000418587,ENST00000427179</t>
  </si>
  <si>
    <t>85/1863,37/1815,-/216,37/1815,-/1707,37/273</t>
  </si>
  <si>
    <t>ENST00000545666,ENST00000538211,ENST00000540433,ENST00000359742,ENST00000398016,ENST00000539540,ENST00000538373,ENST00000541947,ENSR00001824327</t>
  </si>
  <si>
    <t>-/632,-/3169,-/2628,-/3387,-/3231,-/362,-/47,-/566,</t>
  </si>
  <si>
    <t>rs746950247</t>
  </si>
  <si>
    <t>ENST00000171111,ENST00000592055,ENST00000588024,ENST00000393623,ENST00000585845,ENST00000591039,ENST00000591419</t>
  </si>
  <si>
    <t>23/1875,23/838,,23/1875,-/390,23/636,23/639</t>
  </si>
  <si>
    <t>RAB3C, member RAS oncogene family</t>
  </si>
  <si>
    <t>NM_138453</t>
  </si>
  <si>
    <t>ENST00000282878,ENST00000513316</t>
  </si>
  <si>
    <t>71/684,</t>
  </si>
  <si>
    <t>ENST00000590694,ENST00000592846,ENST00000585363,ENST00000591989,ENST00000357895,ENST00000591579,ENST00000587547,ENST00000400345,ENST00000356462,ENST00000382850,ENST00000585594,ENST00000256830,ENST00000435432,ENST00000456986,ENST00000588516,ENST00000586263,ENST00000589054</t>
  </si>
  <si>
    <t>,-/32,,,67/2904,,,91/2928,91/2736,91/2868,,91/2616,-/2505,-/2565,,67/2844,-/321</t>
  </si>
  <si>
    <t>ENST00000512045,ENST00000396496,ENST00000513172,ENST00000508046,ENST00000511257,ENST00000383374,ENST00000460090,ENST00000396499</t>
  </si>
  <si>
    <t>ENST00000418246,ENST00000481747,ENST00000381898,ENST00000619766,ENST00000429036,ENST00000381894</t>
  </si>
  <si>
    <t>,346/1536,,,-/1161,343/939,,346/1536</t>
  </si>
  <si>
    <t>,,-/384,,23/462,23/771</t>
  </si>
  <si>
    <t>estrogen receptor 1</t>
  </si>
  <si>
    <t>NM_000125</t>
  </si>
  <si>
    <t>ENST00000456483,ENST00000443427,ENST00000488573,ENST00000206249,ENST00000427531,ENST00000338799,ENST00000446550,ENST00000406599,ENST00000473497,ENST00000404742,ENST00000440973,ENSR00002067074</t>
  </si>
  <si>
    <t>-/459,-/1788,,-/1788,-/933,-/1788,-/347,-/1005,,-/254,-/1788,</t>
  </si>
  <si>
    <t>ENST00000600692,ENST00000599296,ENST00000311048,ENST00000594425,ENST00000598331,ENSR00001911755</t>
  </si>
  <si>
    <t>127/435,127/369,127/1731,-/123,247/975,</t>
  </si>
  <si>
    <t>ENST00000264122,ENST00000405772,ENST00000403724</t>
  </si>
  <si>
    <t>1342/2949,1342/2433,1342/2313</t>
  </si>
  <si>
    <t>ENST00000374677,ENST00000617885,ENST00000374680,ENST00000481441,ENST00000444757,ENST00000374685,ENST00000463972,ENST00000469186,ENST00000374675,ENST00000483281,ENST00000365571,ENST00000374662,ENSR00002051711</t>
  </si>
  <si>
    <t>-/1410,-/1290,-/1602,,42/662,-/1614,,,-/1410,-/240,,-/786,</t>
  </si>
  <si>
    <t>ENST00000481747,ENST00000429036,ENST00000418246,ENST00000381894,ENST00000619766,ENST00000381898</t>
  </si>
  <si>
    <t>,23/462,,23/771,,-/384</t>
  </si>
  <si>
    <t>ENST00000409312,ENST00000467535,ENST00000489290,ENST00000384641,ENST00000475702,ENST00000409060,ENST00000394251,ENST00000494032,ENST00000230340,ENST00000482361,ENST00000613074,ENST00000434077,ENST00000265350,ENSR00002053612</t>
  </si>
  <si>
    <t>-/372,,-/585,,,-/438,-/420,,-/1314,,-/636,-/182,-/639,</t>
  </si>
  <si>
    <t>chr7</t>
  </si>
  <si>
    <t>ENST00000453435,ENST00000428798,ENST00000382489,ENST00000334128</t>
  </si>
  <si>
    <t>-/702,-/1215,-/1365,-/840</t>
  </si>
  <si>
    <t>ataxin 7 like 1</t>
  </si>
  <si>
    <t>NM_020725</t>
  </si>
  <si>
    <t>ENST00000478915,ENST00000464874,ENST00000474330,ENST00000481880,ENST00000487084,ENST00000470188,ENST00000488386,ENST00000318724,ENST00000419735,ENSR00002084957</t>
  </si>
  <si>
    <t>ENST00000526150,ENST00000528846,ENST00000610738,ENST00000540738,ENST00000532918,ENST00000614153,ENST00000355430,ENST00000526216,ENST00000620864,ENST00000398035</t>
  </si>
  <si>
    <t>-/288,,,,,,-/186,242/441,242/2586,</t>
  </si>
  <si>
    <t>,-/320,-/756,,,-/465,,-/465,,-/465</t>
  </si>
  <si>
    <t>ring finger protein 32</t>
  </si>
  <si>
    <t>NM_030936</t>
  </si>
  <si>
    <t>ENST00000614153,ENST00000528846,ENST00000526150,ENST00000526216,ENST00000540738,ENST00000532918,ENST00000620864,ENST00000398035,ENST00000355430,ENST00000610738</t>
  </si>
  <si>
    <t>-/465,-/320,,-/465,,,,-/465,,-/756</t>
  </si>
  <si>
    <t>ENST00000405335,ENST00000469382,ENST00000435354,ENST00000458645,ENST00000480011,ENST00000392747,ENST00000418309,ENST00000317955,ENST00000333319,ENST00000311822,ENST00000404282,ENST00000439609,ENST00000392743,ENST00000392741,ENST00000432459,ENST00000624071</t>
  </si>
  <si>
    <t>5/1089,,,,,5/288,,5/1089,,5/933,5/663,5/56,5/1089,5/708,5/1089,</t>
  </si>
  <si>
    <t>ENST00000526216,ENST00000540738,ENST00000532918,ENST00000620864,ENST00000610738,ENST00000526150,ENST00000398035,ENST00000355430,ENST00000614153,ENST00000528846</t>
  </si>
  <si>
    <t>-/465,,,,-/756,,-/465,,-/465,-/320</t>
  </si>
  <si>
    <t>ENST00000265433,ENST00000519426,ENST00000494804,ENST00000517772,ENST00000517337,ENST00000523444,ENST00000409330,ENST00000396252,ENSR00002103364</t>
  </si>
  <si>
    <t>184/2265,184/477,,-/494,-/276,-/177,-/2019,-/177,</t>
  </si>
  <si>
    <t>ENST00000534834,ENST00000540238,ENST00000544181,ENST00000545101,ENST00000328654,ENST00000537956</t>
  </si>
  <si>
    <t>65/1542,125/241,224/461,,125/1602,</t>
  </si>
  <si>
    <t>fucosyltransferase 10</t>
  </si>
  <si>
    <t>NM_032664</t>
  </si>
  <si>
    <t>ENST00000359742,ENST00000541947,ENST00000538211,ENST00000539540,ENST00000538373,ENST00000398016,ENST00000540433,ENST00000545666,ENSR00001824327</t>
  </si>
  <si>
    <t>-/3387,-/566,-/3169,-/362,-/47,-/3231,-/2628,-/632,</t>
  </si>
  <si>
    <t>ENST00000520767,ENST00000520503,ENST00000524021,ENST00000327671,ENST00000518672,ENST00000416169,ENSR00002097325</t>
  </si>
  <si>
    <t>,,-/1356,-/1440,-/1356,,</t>
  </si>
  <si>
    <t>transducin like enhancer of split 4</t>
  </si>
  <si>
    <t>NM_001282748</t>
  </si>
  <si>
    <t>ENST00000473025,ENST00000475731,ENST00000267068,ENST00000512755,ENST00000504114,ENST00000503814,ENST00000509076,ENST00000357505,ENST00000505213,ENST00000511143,ENST00000399396,ENST00000446957</t>
  </si>
  <si>
    <t>,,1429/1752,,97/2214,,,97/2214,1429/2127,,142/2259,1429/1968</t>
  </si>
  <si>
    <t>ENST00000428713,ENST00000474519,ENST00000435650,ENST00000376525,ENST00000376524,ENST00000376552,ENST00000496853,ENST00000485159,ENST00000455913,ENST00000470872,ENST00000476523,ENST00000265284,ENST00000461758,ENST00000462803,ENST00000376544,ENST00000376537,ENST00000466428,ENST00000414465,ENST00000425506,ENSR00002119101</t>
  </si>
  <si>
    <t>-/967,,-/674,,,-/2322,,,,-/273,,-/2247,-/306,-/780,-/2115,-/2418,,-/385,-/586,</t>
  </si>
  <si>
    <t>ENST00000377079,ENST00000434524,ENST00000449221,ENST00000440610,ENST00000446780,ENST00000264963,ENST00000434865,ENSR00001930874</t>
  </si>
  <si>
    <t>-/1080,-/324,-/372,-/336,-/510,-/1047,-/372,</t>
  </si>
  <si>
    <t>ENST00000320246,ENST00000373603,ENST00000454453,ENST00000545174,ENST00000423785,ENST00000425237,ENST00000539416,ENST00000546191,ENST00000373600,ENST00000394199,ENST00000444973,ENST00000422297,ENST00000373596,ENST00000540326</t>
  </si>
  <si>
    <t>-/942,-/942,-/602,-/942,-/583,-/666,-/1017,-/942,-/1044,-/1044,-/659,-/660,-/622,-/996</t>
  </si>
  <si>
    <t>ENST00000405772,ENST00000264122,ENST00000403724</t>
  </si>
  <si>
    <t>1342/2433,1342/2949,1342/2313</t>
  </si>
  <si>
    <t>lipocalin 8</t>
  </si>
  <si>
    <t>NM_178469</t>
  </si>
  <si>
    <t>ENST00000344791,ENST00000450512,ENST00000332728,ENST00000484050,ENST00000409796,ENST00000493256,ENST00000545021,ENST00000496108,ENST00000479791,ENST00000604213</t>
  </si>
  <si>
    <t>213/894,198/370,-/513,,-/891,,-/708,,,</t>
  </si>
  <si>
    <t>ENST00000495223,ENST00000482511,ENST00000371688,ENST00000482893,ENST00000480597,ENST00000612714,ENST00000479767,ENST00000316144</t>
  </si>
  <si>
    <t>,,79/459,,,148/528,,-/555</t>
  </si>
  <si>
    <t>chrX</t>
  </si>
  <si>
    <t>autophagy related 4A cysteine peptidase</t>
  </si>
  <si>
    <t>NM_001321287</t>
  </si>
  <si>
    <t>ENST00000508345,ENST00000514100,ENST00000477384,ENST00000503760,ENST00000389672,ENST00000502694</t>
  </si>
  <si>
    <t>-/726,43/1197,-/1122,43/627,-/3393,43/1005</t>
  </si>
  <si>
    <t>ENST00000345734,ENST00000343524,ENST00000394892,ENST00000372232,ENST00000372246,ENST00000457035,ENSR00002138364</t>
  </si>
  <si>
    <t>278/1011,278/696,197/936,278/1197,-/144,47/607,</t>
  </si>
  <si>
    <t>ENST00000379463,ENST00000563419,ENST00000569963,ENST00000569388,ENST00000394074,ENST00000567743,ENST00000290810,ENST00000562757,ENST00000563253,ENST00000569348,ENST00000565535,ENST00000566336,ENST00000563185,ENST00000561579,ENST00000359087,ENST00000564040</t>
  </si>
  <si>
    <t>67/1587,,,85/258,-/1338,-/78,85/1605,,-/72,-/195,190/503,67/487,-/327,-/372,85/1614,</t>
  </si>
  <si>
    <t>ribosomal protein L10</t>
  </si>
  <si>
    <t>NM_001303625</t>
  </si>
  <si>
    <t>ENST00000428169,ENST00000406022,ENST00000458500,ENST00000384436,ENST00000482732,ENST00000014935,ENST00000427682,ENST00000491035,ENST00000489200,ENST00000485196,ENST00000624054,ENST00000451865,ENST00000393638,ENST00000424325,ENST00000436473,ENST00000369808,ENST00000447892,ENST00000309585,ENST00000344746,ENST00000369809,ENST00000467168,ENST00000479366,ENST00000618723,ENST00000497242,ENST00000369807,ENST00000449494,ENST00000451365,ENST00000412184,ENST00000369817,ENST00000492572,ENSR00002141843</t>
  </si>
  <si>
    <t>-/276,-/492,-/545,,,-/909,-/396,,,,,-/624,-/909,-/645,-/602,-/909,-/255,-/909,-/645,-/909,,,-/537,,-/909,-/87,-/327,-/188,-/645,,</t>
  </si>
  <si>
    <t>ENST00000522827,ENST00000519564,ENST00000320129</t>
  </si>
  <si>
    <t>,250/1569,250/1569</t>
  </si>
  <si>
    <t>ENST00000587547,ENST00000356462,ENST00000456986,ENST00000400345,ENST00000357895,ENST00000588516,ENST00000585363,ENST00000589054,ENST00000586263,ENST00000590694,ENST00000435432,ENST00000591579,ENST00000592846,ENST00000585594,ENST00000591989,ENST00000382850,ENST00000256830</t>
  </si>
  <si>
    <t>,91/2736,-/2565,91/2928,67/2904,,,-/321,67/2844,,-/2505,,-/32,,,91/2868,91/2616</t>
  </si>
  <si>
    <t>ENST00000470188,ENST00000474330,ENST00000419735,ENST00000318724,ENST00000488386,ENST00000487084,ENST00000478915,ENST00000481880,ENST00000464874,ENSR00002084957</t>
  </si>
  <si>
    <t>,,242/2586,242/441,-/186,,-/288,,,</t>
  </si>
  <si>
    <t>ENST00000619582,ENST00000382713,ENSR00001906429</t>
  </si>
  <si>
    <t>,24/996,</t>
  </si>
  <si>
    <t>ENST00000376544,ENST00000376525,ENST00000474519,ENST00000435650,ENST00000461758,ENST00000376552,ENST00000476523,ENST00000466428,ENST00000376524,ENST00000462803,ENST00000376537,ENST00000265284,ENST00000414465,ENST00000485159,ENST00000425506,ENST00000470872,ENST00000455913,ENST00000496853,ENST00000428713,ENSR00002119101</t>
  </si>
  <si>
    <t>-/2115,,,-/674,-/306,-/2322,,,,-/780,-/2418,-/2247,-/385,,-/586,-/273,,,-/967,</t>
  </si>
  <si>
    <t>ENST00000528894,ENST00000532176,ENST00000625670,ENST00000560398,ENST00000529067,ENST00000560558,ENST00000529952,ENST00000342301,ENST00000526816,ENST00000389341,ENST00000527895,ENST00000530982,ENST00000582929,ENST00000531517,ENST00000524801,ENST00000560804,ENST00000534559,ENSR00001914275</t>
  </si>
  <si>
    <t>-/787,,-/339,-/1458,-/1203,-/1275,-/1404,-/1761,-/1440,-/1392,,,,,,-/1857,-/354,</t>
  </si>
  <si>
    <t>ENST00000474802,ENST00000406567,ENST00000260643,ENST00000416802,ENST00000444452,ENST00000335524,ENST00000468045,ENST00000432962</t>
  </si>
  <si>
    <t>,-/1080,-/1254,,-/153,-/1239,,-/313</t>
  </si>
  <si>
    <t>ENST00000532918,ENST00000398035,ENST00000614153,ENST00000620864,ENST00000355430,ENST00000610738,ENST00000526150,ENST00000526216,ENST00000528846,ENST00000540738</t>
  </si>
  <si>
    <t>,-/465,-/465,,,-/756,,-/465,-/320,</t>
  </si>
  <si>
    <t>rs772551733</t>
  </si>
  <si>
    <t>ENST00000434524,ENST00000446780,ENST00000377079,ENST00000434865,ENST00000264963,ENST00000440610,ENST00000449221,ENSR00001930874</t>
  </si>
  <si>
    <t>-/324,-/510,-/1080,-/372,-/1047,-/336,-/372,</t>
  </si>
  <si>
    <t>ENST00000267068,ENST00000505213,ENST00000511143,ENST00000509076,ENST00000503814,ENST00000512755,ENST00000504114,ENST00000399396,ENST00000357505,ENST00000446957,ENST00000475731,ENST00000473025</t>
  </si>
  <si>
    <t>1429/1752,1429/2127,,,,,97/2214,142/2259,97/2214,1429/1968,,</t>
  </si>
  <si>
    <t>ENST00000421374,ENST00000358654,ENST00000314328,ENST00000416735,ENST00000440893,ENST00000623776,ENST00000437398,ENST00000541492,ENSR00001968815</t>
  </si>
  <si>
    <t>-/2366,-/2736,-/3354,,-/525,,-/3354,-/3237,</t>
  </si>
  <si>
    <t>ENST00000496108,ENST00000484050,ENST00000604213,ENST00000450512,ENST00000479791,ENST00000545021,ENST00000493256,ENST00000409796,ENST00000332728,ENST00000344791</t>
  </si>
  <si>
    <t>,,,198/370,,-/708,,-/891,-/513,213/894</t>
  </si>
  <si>
    <t>ENST00000561579,ENST00000567743,ENST00000290810,ENST00000564040,ENST00000394074,ENST00000565535,ENST00000563185,ENST00000569388,ENST00000563253,ENST00000563419,ENST00000569348,ENST00000359087,ENST00000566336,ENST00000569963,ENST00000379463,ENST00000562757</t>
  </si>
  <si>
    <t>-/372,-/78,85/1605,,-/1338,190/503,-/327,85/258,-/72,,-/195,85/1614,67/487,,67/1587,</t>
  </si>
  <si>
    <t>ENST00000591039,ENST00000588024,ENST00000585845,ENST00000171111,ENST00000592055,ENST00000393623,ENST00000591419</t>
  </si>
  <si>
    <t>23/636,,-/390,23/1875,23/838,23/1875,23/639</t>
  </si>
  <si>
    <t>ENST00000296144,ENST00000496388,ENST00000395905,ENSR00001980661</t>
  </si>
  <si>
    <t>129/1116,,129/1116,</t>
  </si>
  <si>
    <t>ENST00000416802,ENST00000432962,ENST00000468045,ENST00000474802,ENST00000444452,ENST00000335524,ENST00000406567,ENST00000260643</t>
  </si>
  <si>
    <t>,-/313,,,-/153,-/1239,-/1080,-/1254</t>
  </si>
  <si>
    <t>ENST00000467225,ENST00000405615,ENST00000407528,ENST00000383699,ENSR00001985726,ENSR00001481085</t>
  </si>
  <si>
    <t>,101/1314,95/1308,122/1215,,</t>
  </si>
  <si>
    <t>ENST00000477384,ENST00000502694,ENST00000503760,ENST00000514100,ENST00000389672,ENST00000508345</t>
  </si>
  <si>
    <t>-/1122,43/1005,43/627,43/1197,-/3393,-/726</t>
  </si>
  <si>
    <t>ENST00000416735,ENST00000623776,ENST00000440893,ENST00000358654,ENST00000314328,ENST00000421374,ENST00000437398,ENST00000541492,ENSR00001968815</t>
  </si>
  <si>
    <t>,,-/525,-/2736,-/3354,-/2366,-/3354,-/3237,</t>
  </si>
  <si>
    <t>ENST00000381501,ENST00000510457,ENST00000264316,ENST00000505452,ENST00000511150,ENST00000515146,ENSR00002006673</t>
  </si>
  <si>
    <t>-/1896,,-/1584,-/303,,-/156,</t>
  </si>
  <si>
    <t>ENST00000395905,ENST00000496388,ENST00000296144,ENSR00001980661</t>
  </si>
  <si>
    <t>ENST00000274599,ENST00000418587,ENST00000446148,ENST00000427179,ENST00000520549,ENST00000394226</t>
  </si>
  <si>
    <t>37/1815,-/1707,85/1863,37/273,-/216,37/1815</t>
  </si>
  <si>
    <t>ENST00000407528,ENST00000383699,ENST00000467225,ENST00000405615,ENSR00001985726,ENSR00001481085</t>
  </si>
  <si>
    <t>95/1308,122/1215,,101/1314,,</t>
  </si>
  <si>
    <t>ENST00000513316,ENST00000282878</t>
  </si>
  <si>
    <t>,71/684</t>
  </si>
  <si>
    <t>ENST00000515146,ENST00000381501,ENST00000505452,ENST00000264316,ENST00000510457,ENST00000511150,ENSR00002006673</t>
  </si>
  <si>
    <t>-/156,-/1896,-/303,-/1584,,,</t>
  </si>
  <si>
    <t>ENST00000367400,ENST00000484075,ENST00000475659,ENST00000535699,ENST00000538660,ENST00000367399</t>
  </si>
  <si>
    <t>157/4221,157/4131,,-/4149,157/2613,157/3885</t>
  </si>
  <si>
    <t>ENST00000488573,ENST00000404742,ENST00000427531,ENST00000456483,ENST00000446550,ENST00000440973,ENST00000406599,ENST00000473497,ENST00000206249,ENST00000338799,ENST00000443427,ENSR00002067074</t>
  </si>
  <si>
    <t>,-/254,-/933,-/459,-/347,-/1788,-/1005,,-/1788,-/1788,-/1788,</t>
  </si>
  <si>
    <t>ENST00000285689,ENST00000544396,ENST00000512779,ENST00000505441,ENST00000504859,ENST00000513040,ENST00000514932,ENST00000509882,ENST00000506445,ENST00000515200,ENST00000542322,ENST00000513978,ENST00000502348,ENST00000514099,ENST00000511134,ENST00000505720,ENST00000515808,ENST00000513913,ENSR00002037182</t>
  </si>
  <si>
    <t>375/1299,63/987,,,,420/1344,,,417/864,306/1233,399/1323,-/264,48/972,263/264,327/1251,,,,</t>
  </si>
  <si>
    <t>ENST00000356696,ENST00000343844,ENST00000340334,ENST00000526226,ENST00000533034,ENST00000256999,ENST00000525826,ENST00000458311</t>
  </si>
  <si>
    <t>538/2160,-/1329,493/2208,,493/2115,538/2253,-/225,</t>
  </si>
  <si>
    <t>ENST00000318724,ENST00000470188,ENST00000478915,ENST00000474330,ENST00000487084,ENST00000419735,ENST00000488386,ENST00000481880,ENST00000464874,ENSR00002084957</t>
  </si>
  <si>
    <t>242/441,,-/288,,,242/2586,-/186,,,</t>
  </si>
  <si>
    <t>ENST00000540824,ENST00000541868,ENST00000545524,ENST00000396037,ENST00000261197,ENSR00001818199</t>
  </si>
  <si>
    <t>167/572,245/519,,314/1071,314/408,</t>
  </si>
  <si>
    <t>ENST00000311822,ENST00000405335,ENST00000418309,ENST00000435354,ENST00000317955,ENST00000432459,ENST00000392747,ENST00000624071,ENST00000392743,ENST00000333319,ENST00000480011,ENST00000392741,ENST00000458645,ENST00000404282,ENST00000469382,ENST00000439609</t>
  </si>
  <si>
    <t>ENST00000456483,ENST00000206249,ENST00000406599,ENST00000443427,ENST00000338799,ENST00000473497,ENST00000440973,ENST00000488573,ENST00000446550,ENST00000404742,ENST00000427531,ENSR00002067074</t>
  </si>
  <si>
    <t>5/933,5/1089,,,5/1089,5/1089,5/288,,5/1089,,,5/708,,5/663,,5/56</t>
  </si>
  <si>
    <t>-/459,-/1788,-/1005,-/1788,-/1788,,-/1788,,-/347,-/254,-/933,</t>
  </si>
  <si>
    <t>ENST00000539741,ENST00000539399,ENST00000545600,ENST00000512808,ENST00000535819,ENST00000543655,ENST00000543803,ENST00000343028,ENST00000542019,ENST00000542667,ENST00000535423,ENST00000543088,ENSR00001818925</t>
  </si>
  <si>
    <t>-/260,,116/349,38/346,-/409,-/409,-/386,101/1713,-/150,,-/111,-/200,</t>
  </si>
  <si>
    <t>ENST00000435354,ENST00000404282,ENST00000392743,ENST00000480011,ENST00000392747,ENST00000469382,ENST00000432459,ENST00000392741,ENST00000405335,ENST00000624071,ENST00000418309,ENST00000439609,ENST00000317955,ENST00000333319,ENST00000311822,ENST00000458645</t>
  </si>
  <si>
    <t>,5/663,5/1089,,5/288,,5/1089,5/708,5/1089,,,5/56,5/1089,,5/933,</t>
  </si>
  <si>
    <t>ENST00000359742,ENST00000545666,ENST00000540433,ENST00000538373,ENST00000398016,ENST00000538211,ENST00000541947,ENST00000539540,ENSR00001824327</t>
  </si>
  <si>
    <t>ENST00000520503,ENST00000524021,ENST00000416169,ENST00000327671,ENST00000518672,ENST00000520767,ENSR00002097325</t>
  </si>
  <si>
    <t>-/3387,-/632,-/2628,-/47,-/3231,-/3169,-/566,-/362,</t>
  </si>
  <si>
    <t>,-/1356,,-/1440,-/1356,,</t>
  </si>
  <si>
    <t>ENST00000520503,ENST00000327671,ENST00000520767,ENST00000524021,ENST00000416169,ENST00000518672,ENSR00002097325</t>
  </si>
  <si>
    <t>,-/1440,,-/1356,,-/1356,</t>
  </si>
  <si>
    <t>ENST00000615418,ENST00000620250,ENST00000620098,ENST00000620732,ENST00000615673,ENST00000617416,ENST00000617405,ENST00000610565,ENST00000620576,ENST00000620055,ENST00000613173,ENSR00001889275</t>
  </si>
  <si>
    <t>ENST00000479767,ENST00000316144,ENST00000482893,ENST00000371688,ENST00000480597,ENST00000482511,ENST00000612714,ENST00000495223</t>
  </si>
  <si>
    <t>-/291,-/279,-/312,-/195,-/1650,-/195,-/312,-/261,-/264,-/144,-/207,</t>
  </si>
  <si>
    <t>,-/555,,79/459,,,148/528,</t>
  </si>
  <si>
    <t>ENST00000482511,ENST00000371688,ENST00000612714,ENST00000316144,ENST00000495223,ENST00000480597,ENST00000479767,ENST00000482893</t>
  </si>
  <si>
    <t>,79/459,148/528,-/555,,,,</t>
  </si>
  <si>
    <t>ENST00000586263,ENST00000400345,ENST00000592846,ENST00000587547,ENST00000256830,ENST00000591989,ENST00000585363,ENST00000356462,ENST00000456986,ENST00000590694,ENST00000435432,ENST00000382850,ENST00000588516,ENST00000357895,ENST00000591579,ENST00000589054,ENST00000585594</t>
  </si>
  <si>
    <t>67/2844,91/2928,-/32,,91/2616,,,91/2736,-/2565,,-/2505,91/2868,,67/2904,,-/321,</t>
  </si>
  <si>
    <t>ENST00000462803,ENST00000435650,ENST00000376524,ENST00000485159,ENST00000265284,ENST00000376525,ENST00000476523,ENST00000455913,ENST00000414465,ENST00000376544,ENST00000470872,ENST00000425506,ENST00000428713,ENST00000376552,ENST00000496853,ENST00000376537,ENST00000461758,ENST00000474519,ENST00000466428,ENSR00002119101</t>
  </si>
  <si>
    <t>-/780,-/674,,,-/2247,,,,-/385,-/2115,-/273,-/586,-/967,-/2322,,-/2418,-/306,,,</t>
  </si>
  <si>
    <t>ENST00000598331,ENST00000311048,ENST00000594425,ENST00000599296,ENST00000600692,ENSR00001911755</t>
  </si>
  <si>
    <t>247/975,127/1731,-/123,127/369,127/435,</t>
  </si>
  <si>
    <t>ENST00000372246,ENST00000372232,ENST00000457035,ENST00000345734,ENST00000394892,ENST00000343524,ENSR00002138364</t>
  </si>
  <si>
    <t>-/144,278/1197,47/607,278/1011,197/936,278/696,</t>
  </si>
  <si>
    <t>rs148602052</t>
  </si>
  <si>
    <t>ENST00000372232,ENST00000457035,ENST00000345734,ENST00000394892,ENST00000343524,ENST00000372246,ENSR00002138364</t>
  </si>
  <si>
    <t>278/1197,47/607,278/1011,197/936,278/696,-/144,</t>
  </si>
  <si>
    <t>ENST00000243643,ENST00000598578,ENST00000601493,ENST00000601215,ENST00000595193,ENST00000600120,ENST00000597748,ENST00000500065,ENST00000594011,ENST00000595813,ENST00000595359,ENST00000602024,ENST00000595174,ENST00000597503,ENST00000599261,ENST00000421033,ENST00000601110</t>
  </si>
  <si>
    <t>479/1668,-/180,-/978,-/321,-/330,-/180,-/222,479/1668,-/330,-/222,,,-/491,-/222,-/330,479/1668,-/318</t>
  </si>
  <si>
    <t>ENST00000447892,ENST00000309585,ENST00000412184,ENST00000482732,ENST00000467168,ENST00000449494,ENST00000428169,ENST00000497242,ENST00000369808,ENST00000427682,ENST00000489200,ENST00000451865,ENST00000369817,ENST00000369809,ENST00000344746,ENST00000618723,ENST00000014935,ENST00000624054,ENST00000485196,ENST00000436473,ENST00000458500,ENST00000393638,ENST00000406022,ENST00000384436,ENST00000369807,ENST00000479366,ENST00000491035,ENST00000492572,ENST00000424325,ENST00000451365,ENSR00002141843</t>
  </si>
  <si>
    <t>-/255,-/909,-/188,,,-/87,-/276,,-/909,-/396,,-/624,-/645,-/909,-/645,-/537,-/909,,,-/602,-/545,-/909,-/492,,-/909,,,,-/645,-/327,</t>
  </si>
  <si>
    <t>ENST00000485196,ENST00000427682,ENST00000497242,ENST00000618723,ENST00000436473,ENST00000489200,ENST00000369817,ENST00000309585,ENST00000451865,ENST00000492572,ENST00000424325,ENST00000458500,ENST00000369807,ENST00000447892,ENST00000369808,ENST00000014935,ENST00000406022,ENST00000393638,ENST00000451365,ENST00000384436,ENST00000412184,ENST00000467168,ENST00000624054,ENST00000344746,ENST00000428169,ENST00000449494,ENST00000479366,ENST00000369809,ENST00000491035,ENST00000482732,ENSR00002141843</t>
  </si>
  <si>
    <t>,-/396,,-/537,-/602,,-/645,-/909,-/624,,-/645,-/545,-/909,-/255,-/909,-/909,-/492,-/909,-/327,,-/188,,,-/645,-/276,-/87,,-/909,,,</t>
  </si>
  <si>
    <t>ENST00000416081,ENST00000440623,ENST00000470129,ENST00000495248,ENST00000480753,ENST00000431877,ENST00000320370,ENST00000491720,ENST00000454579,ENST00000470654,ENST00000409001</t>
  </si>
  <si>
    <t>3/141,3/141,,,,325/3780,325/3771,,3/141,,325/3714</t>
  </si>
  <si>
    <t>ENST00000418246,ENST00000381894,ENST00000429036,ENST00000619766,ENST00000481747,ENST00000381898</t>
  </si>
  <si>
    <t>,23/771,23/462,,,-/384</t>
  </si>
  <si>
    <t>ENST00000453435,ENST00000334128,ENST00000428798,ENST00000382489</t>
  </si>
  <si>
    <t>-/702,-/840,-/1215,-/1365</t>
  </si>
  <si>
    <t>ENST00000264463,ENST00000510477,ENST00000502921,ENSR00002024741</t>
  </si>
  <si>
    <t>1456/2367,-/1311,,</t>
  </si>
  <si>
    <t>ENST00000614153,ENST00000620864,ENST00000610738,ENST00000540738,ENST00000532918,ENST00000355430,ENST00000526216,ENST00000528846,ENST00000526150,ENST00000398035</t>
  </si>
  <si>
    <t>-/465,,-/756,,,,-/465,-/320,,-/465</t>
  </si>
  <si>
    <t>ENST00000534834,ENST00000544181,ENST00000328654,ENST00000540238,ENST00000537956,ENST00000545101</t>
  </si>
  <si>
    <t>65/1542,224/461,125/1602,125/241,,</t>
  </si>
  <si>
    <t>ENST00000362025,ENST00000483530,ENST00000247833,ENST00000378815,ENST00000378809,ENST00000417413,ENST00000549760,ENST00000501387,ENST00000501300,ENST00000550536,ENST00000552199,ENSR00001824853</t>
  </si>
  <si>
    <t>-/1236,-/1188,-/1383,-/948,-/1110,-/915,-/497,,,-/1431,-/963,</t>
  </si>
  <si>
    <t>ENST00000377079,ENST00000434524,ENST00000440610,ENST00000446780,ENST00000264963,ENST00000434865,ENST00000449221,ENSR00001930874</t>
  </si>
  <si>
    <t>-/1080,-/324,-/336,-/510,-/1047,-/372,-/372,</t>
  </si>
  <si>
    <t>ENST00000469787,ENST00000497642,ENST00000314251,ENST00000461867</t>
  </si>
  <si>
    <t>-/270,327/408,327/1575,-/309</t>
  </si>
  <si>
    <t>ENST00000477384,ENST00000503760,ENST00000508345,ENST00000389672,ENST00000502694,ENST00000514100</t>
  </si>
  <si>
    <t>-/1122,43/627,-/726,-/3393,43/1005,43/1197</t>
  </si>
  <si>
    <t>ENST00000522827,ENST00000320129,ENST00000519564</t>
  </si>
  <si>
    <t>ENST00000419735,ENST00000474330,ENST00000478915,ENST00000318724,ENST00000488386,ENST00000470188,ENST00000487084,ENST00000481880,ENST00000464874,ENSR00002084957</t>
  </si>
  <si>
    <t>242/2586,,-/288,242/441,-/186,,,,,</t>
  </si>
  <si>
    <t>ENST00000265433,ENST00000517772,ENST00000409330,ENST00000517337,ENST00000523444,ENST00000519426,ENST00000494804,ENST00000396252,ENSR00002103364</t>
  </si>
  <si>
    <t>184/2265,-/494,-/2019,-/276,-/177,184/477,,-/177,</t>
  </si>
  <si>
    <t>ENST00000455913,ENST00000461758,ENST00000435650,ENST00000425506,ENST00000462803,ENST00000470872,ENST00000376552,ENST00000428713,ENST00000376524,ENST00000496853,ENST00000474519,ENST00000376537,ENST00000476523,ENST00000485159,ENST00000265284,ENST00000376544,ENST00000466428,ENST00000414465,ENST00000376525,ENSR00002119101</t>
  </si>
  <si>
    <t>,-/306,-/674,-/586,-/780,-/273,-/2322,-/967,,,,-/2418,,,-/2247,-/2115,,-/385,,</t>
  </si>
  <si>
    <t>ENST00000532918,ENST00000526216,ENST00000526150,ENST00000614153,ENST00000620864,ENST00000528846,ENST00000398035,ENST00000355430,ENST00000610738,ENST00000540738</t>
  </si>
  <si>
    <t>,-/465,,-/465,,-/320,-/465,,-/756,</t>
  </si>
  <si>
    <t>ENST00000531742,ENST00000527186,ENST00000300688,ENST00000529460,ENST00000524422,ENST00000534385,ENST00000529770,ENST00000431736,ENST00000534438,ENST00000545354,ENST00000529790,ENST00000252108,ENST00000533172,ENSR00001811936</t>
  </si>
  <si>
    <t>,,-/312,,-/231,,,-/3222,,-/1617,,-/3201,,</t>
  </si>
  <si>
    <t>ENST00000546166,ENST00000612844,ENST00000622388,ENST00000545379,ENST00000442948,ENST00000611028</t>
  </si>
  <si>
    <t>-/224,213/519,-/535,,-/315,-/738</t>
  </si>
  <si>
    <t>ENST00000473025,ENST00000509076,ENST00000504114,ENST00000505213,ENST00000512755,ENST00000503814,ENST00000511143,ENST00000267068,ENST00000399396,ENST00000357505,ENST00000446957,ENST00000475731</t>
  </si>
  <si>
    <t>,,97/2214,1429/2127,,,,1429/1752,142/2259,97/2214,1429/1968,</t>
  </si>
  <si>
    <t>ENST00000559724,ENST00000559282,ENST00000560509,ENST00000558599,ENST00000363807,ENST00000355112</t>
  </si>
  <si>
    <t>883/1242,,883/3861,,,883/4254</t>
  </si>
  <si>
    <t>ENST00000344791,ENST00000409796,ENST00000545021,ENST00000479791,ENST00000450512,ENST00000496108,ENST00000484050,ENST00000604213,ENST00000493256,ENST00000332728</t>
  </si>
  <si>
    <t>213/894,-/891,-/708,,198/370,,,,,-/513</t>
  </si>
  <si>
    <t>ENST00000567743,ENST00000379463,ENST00000569963,ENST00000565535,ENST00000394074,ENST00000563185,ENST00000564040,ENST00000563419,ENST00000562757,ENST00000569388,ENST00000563253,ENST00000290810,ENST00000561579,ENST00000569348,ENST00000566336,ENST00000359087</t>
  </si>
  <si>
    <t>-/78,67/1587,,190/503,-/1338,-/327,,,,85/258,-/72,85/1605,-/372,-/195,67/487,85/1614</t>
  </si>
  <si>
    <t>ENST00000550383,ENST00000225525,ENST00000611779,ENST00000552276,ENST00000551178,ENST00000549063,ENST00000547178,ENST00000397133,ENST00000248378,ENST00000225328,ENST00000552456,ENST00000552050,ENST00000345901,ENST00000486753,ENSR00001884237</t>
  </si>
  <si>
    <t>-/1299,-/375,-/297,-/1296,-/1194,,-/1266,-/333,-/333,-/1269,-/90,-/1089,-/1197,,</t>
  </si>
  <si>
    <t>ENST00000171111,ENST00000585845,ENST00000591039,ENST00000591419,ENST00000592055,ENST00000393623,ENST00000588024</t>
  </si>
  <si>
    <t>23/1875,-/390,23/636,23/639,23/838,23/1875,</t>
  </si>
  <si>
    <t>ENST00000560398,ENST00000530982,ENST00000625670,ENST00000534559,ENST00000531517,ENST00000528894,ENST00000560558,ENST00000532176,ENST00000582929,ENST00000389341,ENST00000524801,ENST00000529067,ENST00000342301,ENST00000529952,ENST00000560804,ENST00000527895,ENST00000526816,ENSR00001914275</t>
  </si>
  <si>
    <t>-/1458,,-/339,-/354,,-/787,-/1275,,,-/1392,,-/1203,-/1761,-/1404,-/1857,,-/1440,</t>
  </si>
  <si>
    <t>ENST00000591790,ENST00000592189,ENST00000589946,ENST00000504904,ENST00000587555,ENST00000292069</t>
  </si>
  <si>
    <t>116/384,116/276,116/253,116/1833,116/475,116/1833</t>
  </si>
  <si>
    <t>ENST00000259229,ENST00000490895,ENST00000409649,ENST00000452955,ENST00000462357,ENST00000460766,ENST00000495606,ENST00000409127,ENST00000428740,ENST00000477375,ENST00000462392,ENST00000464432,ENST00000259239,ENST00000465315,ENST00000473689,ENST00000456713,ENST00000460100,ENST00000475074,ENST00000409935,ENST00000442217,ENST00000470672,ENSR00001935368</t>
  </si>
  <si>
    <t>-/543,,-/517,-/843,,,,-/528,-/710,,,,-/876,,,-/231,,,-/747,-/582,,</t>
  </si>
  <si>
    <t>ENST00000260643,ENST00000474802,ENST00000432962,ENST00000335524,ENST00000416802,ENST00000468045,ENST00000406567,ENST00000444452</t>
  </si>
  <si>
    <t>-/1254,,-/313,-/1239,,,-/1080,-/153</t>
  </si>
  <si>
    <t>ENST00000416735,ENST00000440893,ENST00000437398,ENST00000541492,ENST00000358654,ENST00000623776,ENST00000314328,ENST00000421374,ENSR00001968815</t>
  </si>
  <si>
    <t>,-/525,-/3354,-/3237,-/2736,,-/3354,-/2366,</t>
  </si>
  <si>
    <t>ENST00000496388,ENST00000395905,ENST00000296144,ENSR00001980661</t>
  </si>
  <si>
    <t>,129/1116,129/1116,</t>
  </si>
  <si>
    <t>ENST00000422701,ENST00000445633,ENST00000232375,ENST00000417753,ENST00000490115,ENST00000412035,ENST00000416568,ENST00000468162,ENST00000452531,ENST00000471890,ENST00000496767,ENST00000383734</t>
  </si>
  <si>
    <t>-/387,-/243,443/1410,-/117,,341/527,443/1389,,410/954,,,443/1305</t>
  </si>
  <si>
    <t>ENST00000405615,ENST00000407528,ENST00000383699,ENST00000467225,ENSR00001481085,ENSR00001985726</t>
  </si>
  <si>
    <t>101/1314,95/1308,122/1215,,,</t>
  </si>
  <si>
    <t>ENST00000510457,ENST00000505452,ENST00000381501,ENST00000511150,ENST00000515146,ENST00000264316,ENSR00002006673</t>
  </si>
  <si>
    <t>,-/303,-/1896,,-/156,-/1584,</t>
  </si>
  <si>
    <t>ENST00000510762,ENST00000502617,ENST00000602986,ENST00000451613,ENST00000514796,ENST00000503808,ENST00000510012,ENST00000513376,ENST00000205214,ENST00000514745</t>
  </si>
  <si>
    <t>,469/2526,10/2838,469/2574,,-/261,,169/2997,469/3297,-/363</t>
  </si>
  <si>
    <t>ENST00000502348,ENST00000285689,ENST00000515200,ENST00000509882,ENST00000505441,ENST00000515808,ENST00000512779,ENST00000544396,ENST00000514932,ENST00000513978,ENST00000511134,ENST00000513913,ENST00000504859,ENST00000506445,ENST00000513040,ENST00000505720,ENST00000542322,ENST00000514099,ENSR00002037182</t>
  </si>
  <si>
    <t>48/972,375/1299,306/1233,,,,,63/987,,-/264,327/1251,,,417/864,420/1344,,399/1323,263/264,</t>
  </si>
  <si>
    <t>ENST00000274599,ENST00000394226,ENST00000520549,ENST00000427179,ENST00000418587,ENST00000446148</t>
  </si>
  <si>
    <t>37/1815,37/1815,-/216,37/273,-/1707,85/1863</t>
  </si>
  <si>
    <t>ENST00000383374,ENST00000460090,ENST00000396496,ENST00000512045,ENST00000396499,ENST00000513172,ENST00000511257,ENST00000508046</t>
  </si>
  <si>
    <t>343/939,,346/1536,,346/1536,,-/1161,</t>
  </si>
  <si>
    <t>ENST00000473497,ENST00000440973,ENST00000456483,ENST00000404742,ENST00000338799,ENST00000443427,ENST00000488573,ENST00000427531,ENST00000446550,ENST00000406599,ENST00000206249,ENSR00002067074</t>
  </si>
  <si>
    <t>,-/1788,-/459,-/254,-/1788,-/1788,,-/933,-/347,-/1005,-/1788,</t>
  </si>
  <si>
    <t>ENST00000365571,ENST00000374685,ENST00000469186,ENST00000374662,ENST00000617885,ENST00000444757,ENST00000374675,ENST00000463972,ENST00000374677,ENST00000374680,ENST00000481441,ENST00000483281,ENSR00002051711</t>
  </si>
  <si>
    <t>,-/1614,,-/786,-/1290,42/662,-/1410,,-/1410,-/1602,,-/240,</t>
  </si>
  <si>
    <t>ENST00000613074,ENST00000384641,ENST00000467535,ENST00000494032,ENST00000230340,ENST00000434077,ENST00000489290,ENST00000482361,ENST00000475702,ENST00000409060,ENST00000265350,ENST00000394251,ENST00000409312,ENSR00002053612</t>
  </si>
  <si>
    <t>-/636,,,,-/1314,-/182,-/585,,,-/438,-/639,-/420,-/372,</t>
  </si>
  <si>
    <t>ENST00000435354,ENST00000392743,ENST00000480011,ENST00000624071,ENST00000333319,ENST00000404282,ENST00000405335,ENST00000439609,ENST00000458645,ENST00000432459,ENST00000418309,ENST00000392747,ENST00000317955,ENST00000469382,ENST00000392741,ENST00000311822</t>
  </si>
  <si>
    <t>,5/1089,,,,5/663,5/1089,5/56,,5/1089,,5/288,5/1089,,5/708,5/933</t>
  </si>
  <si>
    <t>ENST00000327671,ENST00000518672,ENST00000416169,ENST00000520767,ENST00000520503,ENST00000524021,ENSR00002097325</t>
  </si>
  <si>
    <t>-/1440,-/1356,,,,-/1356,</t>
  </si>
  <si>
    <t>ENST00000545174,ENST00000373603,ENST00000394199,ENST00000540326,ENST00000422297,ENST00000320246,ENST00000373596,ENST00000373600,ENST00000539416,ENST00000546191,ENST00000444973,ENST00000454453,ENST00000423785,ENST00000425237</t>
  </si>
  <si>
    <t>-/942,-/942,-/1044,-/996,-/660,-/942,-/622,-/1044,-/1017,-/942,-/659,-/602,-/583,-/666</t>
  </si>
  <si>
    <t>ENST00000479767,ENST00000612714,ENST00000371688,ENST00000482893,ENST00000480597,ENST00000316144,ENST00000482511,ENST00000495223</t>
  </si>
  <si>
    <t>,148/528,79/459,,,-/555,,</t>
  </si>
  <si>
    <t>ENST00000394892,ENST00000457035,ENST00000372232,ENST00000372246,ENST00000345734,ENST00000343524,ENSR00002138364</t>
  </si>
  <si>
    <t>197/936,47/607,278/1197,-/144,278/1011,278/696,</t>
  </si>
  <si>
    <t>ENST00000451865,ENST00000489200,ENST00000492572,ENST00000449494,ENST00000497242,ENST00000014935,ENST00000458500,ENST00000406022,ENST00000624054,ENST00000491035,ENST00000309585,ENST00000412184,ENST00000369807,ENST00000393638,ENST00000427682,ENST00000344746,ENST00000424325,ENST00000369808,ENST00000467168,ENST00000436473,ENST00000428169,ENST00000485196,ENST00000451365,ENST00000369809,ENST00000618723,ENST00000482732,ENST00000384436,ENST00000447892,ENST00000479366,ENST00000369817,ENSR00002141843</t>
  </si>
  <si>
    <t>-/624,,,-/87,,-/909,-/545,-/492,,,-/909,-/188,-/909,-/909,-/396,-/645,-/645,-/909,,-/602,-/276,,-/327,-/909,-/537,,,-/255,,-/645,</t>
  </si>
  <si>
    <t>The tables show the genomic positions affected by somatic mutations in uORF initiation and termination codons as identified by all four indicated SNP-calling platforms. For details on the analysis see `Materials and Methods´.</t>
  </si>
  <si>
    <t xml:space="preserve">Supplementary Table 9, related to Supplementary Figure 3: Whole exome sequencing analysis of colon adenocarcinoma.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</si>
</sst>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b/>
      <sz val="10"/>
      <name val="Arial"/>
    </font>
    <font>
      <sz val="10"/>
      <name val="Arial"/>
    </font>
    <font>
      <u/>
      <sz val="10"/>
      <color theme="10"/>
      <name val="Arial"/>
    </font>
    <font>
      <u/>
      <sz val="10"/>
      <color rgb="FF0000FF"/>
      <name val="Arial"/>
    </font>
    <font>
      <sz val="13"/>
      <color rgb="FF000000"/>
      <name val="Arial"/>
    </font>
    <font>
      <b/>
      <sz val="10"/>
      <color rgb="FF000000"/>
      <name val="Arial"/>
    </font>
    <font>
      <u/>
      <sz val="10"/>
      <color theme="11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6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Alignment="1"/>
    <xf numFmtId="0" fontId="4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3" fillId="0" borderId="1" xfId="1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</cellXfs>
  <cellStyles count="6">
    <cellStyle name="Besuchter Link" xfId="2" builtinId="9" hidden="1"/>
    <cellStyle name="Besuchter Link" xfId="3" builtinId="9" hidden="1"/>
    <cellStyle name="Besuchter Link" xfId="4" builtinId="9" hidden="1"/>
    <cellStyle name="Besuchter Link" xfId="5" builtinId="9" hidden="1"/>
    <cellStyle name="Link" xfId="1" builtinId="8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8%3A69401168-69401368&amp;highlight=hg38.chr18%3A69401268-69401268" TargetMode="External"/><Relationship Id="rId1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97466355-97466555&amp;highlight=hg38.chr3%3A97466455-97466455" TargetMode="External"/><Relationship Id="rId1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6%3A151807760-151807960&amp;highlight=hg38.chr6%3A151807860-151807860" TargetMode="External"/><Relationship Id="rId1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49186645-49186845&amp;highlight=hg38.chr11%3A49186745-49186745" TargetMode="External"/><Relationship Id="rId1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72138777-72138977&amp;highlight=hg38.chr11%3A72138877-72138877" TargetMode="External"/><Relationship Id="rId1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8%3A33461412-33461612&amp;highlight=hg38.chr8%3A33461512-33461512" TargetMode="External"/><Relationship Id="rId1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126472197-126472397&amp;highlight=hg38.chr5%3A126472297-126472297" TargetMode="External"/><Relationship Id="rId5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27003281-27003481&amp;highlight=hg38.chr12%3A27003381-27003381" TargetMode="External"/><Relationship Id="rId5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0%3A1183679-1183879&amp;highlight=hg38.chr20%3A1183779-1183779" TargetMode="External"/><Relationship Id="rId5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4%3A48134126-48134326&amp;highlight=hg38.chr4%3A48134226-48134226" TargetMode="External"/><Relationship Id="rId5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8%3A6829180-6829380&amp;highlight=hg38.chr8%3A6829280-6829280" TargetMode="External"/><Relationship Id="rId5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133007033-133007233&amp;highlight=hg38.chr12%3A133007133-133007133" TargetMode="External"/><Relationship Id="rId5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150898433-150898633&amp;highlight=hg38.chr5%3A150898533-150898533" TargetMode="External"/><Relationship Id="rId5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53109466-53109666&amp;highlight=hg38.chr19%3A53109566-53109566" TargetMode="External"/><Relationship Id="rId5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21166265-21166465&amp;highlight=hg38.chr19%3A21166365-21166365" TargetMode="External"/><Relationship Id="rId5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178946886-178947086&amp;highlight=hg38.chr5%3A178946986-178946986" TargetMode="External"/><Relationship Id="rId5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56460633-56460833&amp;highlight=hg38.chr19%3A56460733-56460733" TargetMode="External"/><Relationship Id="rId4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4%3A21057734-21057934&amp;highlight=hg38.chr14%3A21057834-21057834" TargetMode="External"/><Relationship Id="rId4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7%3A156643782-156643982&amp;highlight=hg38.chr7%3A156643882-156643882" TargetMode="External"/><Relationship Id="rId4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X%3A154398296-154398496&amp;highlight=hg38.chrX%3A154398396-154398396" TargetMode="External"/><Relationship Id="rId4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6%3A33200739-33200939&amp;highlight=hg38.chr6%3A33200839-33200839" TargetMode="External"/><Relationship Id="rId4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171014413-171014613&amp;highlight=hg38.chr3%3A171014513-171014513" TargetMode="External"/><Relationship Id="rId4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2%3A24302105-24302305&amp;highlight=hg38.chr22%3A24302205-24302205" TargetMode="External"/><Relationship Id="rId4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%3A181896825-181897025&amp;highlight=hg38.chr2%3A181896925-181896925" TargetMode="External"/><Relationship Id="rId4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22287116-22287316&amp;highlight=hg38.chr12%3A22287216-22287216" TargetMode="External"/><Relationship Id="rId4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7%3A3668535-3668735&amp;highlight=hg38.chr17%3A3668635-3668635" TargetMode="External"/><Relationship Id="rId4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9%3A79572680-79572880&amp;highlight=hg38.chr9%3A79572780-79572780" TargetMode="External"/><Relationship Id="rId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8401387-118401587&amp;highlight=hg38.chr11%3A118401487-118401487" TargetMode="External"/><Relationship Id="rId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7%3A105875720-105875920&amp;highlight=hg38.chr7%3A105875820-105875820" TargetMode="External"/><Relationship Id="rId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5%3A90751770-90751970&amp;highlight=hg38.chr15%3A90751870-90751870" TargetMode="External"/><Relationship Id="rId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133929196-133929396&amp;highlight=hg38.chr3%3A133929296-133929296" TargetMode="External"/><Relationship Id="rId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85801980-85802180&amp;highlight=hg38.chr3%3A85802080-85802080" TargetMode="External"/><Relationship Id="rId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105720012-105720212&amp;highlight=hg38.chr3%3A105720112-105720112" TargetMode="External"/><Relationship Id="rId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69313905-69314105&amp;highlight=hg38.chr5%3A69314005-69314005" TargetMode="External"/><Relationship Id="rId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7%3A36210863-36211063&amp;highlight=hg38.chr17%3A36210963-36210963" TargetMode="External"/><Relationship Id="rId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24498357-24498557&amp;highlight=hg38.chr5%3A24498457-24498457" TargetMode="External"/><Relationship Id="rId3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3%3A32522126-32522326&amp;highlight=hg38.chr13%3A32522226-32522226" TargetMode="External"/><Relationship Id="rId3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6%3A66826649-66826849&amp;highlight=hg38.chr16%3A66826749-66826749" TargetMode="External"/><Relationship Id="rId3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8%3A89981411-89981611&amp;highlight=hg38.chr8%3A89981511-89981511" TargetMode="External"/><Relationship Id="rId3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8%3A58165730-58165930&amp;highlight=hg38.chr18%3A58165830-58165830" TargetMode="External"/><Relationship Id="rId3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9%3A124292763-124292963&amp;highlight=hg38.chr9%3A124292863-124292863" TargetMode="External"/><Relationship Id="rId3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48539607-48539807&amp;highlight=hg38.chr3%3A48539707-48539707" TargetMode="External"/><Relationship Id="rId3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42132349-42132549&amp;highlight=hg38.chr19%3A42132449-42132449" TargetMode="External"/><Relationship Id="rId3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%3A27138328-27138528&amp;highlight=hg38.chr2%3A27138428-27138428" TargetMode="External"/><Relationship Id="rId3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58617589-58617789&amp;highlight=hg38.chr5%3A58617689-58617689" TargetMode="External"/><Relationship Id="rId3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69739727-69739927&amp;highlight=hg38.chr12%3A69739827-69739827" TargetMode="External"/><Relationship Id="rId2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66678837-66679037&amp;highlight=hg38.chr12%3A66678937-66678937" TargetMode="External"/><Relationship Id="rId2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184035005-184035205&amp;highlight=hg38.chr3%3A184035105-184035105" TargetMode="External"/><Relationship Id="rId2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%3A24142981-24143181&amp;highlight=hg38.chr1%3A24143081-24143081" TargetMode="External"/><Relationship Id="rId2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%3A130342844-130343044&amp;highlight=hg38.chr2%3A130342944-130342944" TargetMode="External"/><Relationship Id="rId2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10499911-10500111&amp;highlight=hg38.chr19%3A10500011-10500011" TargetMode="External"/><Relationship Id="rId2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9%3A136757014-136757214&amp;highlight=hg38.chr9%3A136757114-136757114" TargetMode="External"/><Relationship Id="rId2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%3A96739751-96739951&amp;highlight=hg38.chr2%3A96739851-96739851" TargetMode="External"/><Relationship Id="rId2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46545150-46545350&amp;highlight=hg38.chr3%3A46545250-46545250" TargetMode="External"/><Relationship Id="rId2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5%3A99731304-99731504&amp;highlight=hg38.chr15%3A99731404-99731404" TargetMode="External"/><Relationship Id="rId2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6%3A41920734-41920934&amp;highlight=hg38.chr6%3A41920834-41920834" TargetMode="External"/><Relationship Id="rId6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X%3A108131244-108131444&amp;highlight=hg38.chrX%3A108131344-108131344" TargetMode="External"/><Relationship Id="rId6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4%3A56378247-56378447&amp;highlight=hg38.chr4%3A56378347-56378347" TargetMode="External"/><Relationship Id="rId1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1296881-111297081&amp;highlight=hg38.chr11%3A111296981-111296981" TargetMode="External"/><Relationship Id="rId1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1298508-111298708&amp;highlight=hg38.chr11%3A111298608-111298608" TargetMode="External"/><Relationship Id="rId1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%3A197328408-197328608&amp;highlight=hg38.chr1%3A197328508-197328508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1298508-111298708&amp;highlight=hg38.chr11%3A111298608-111298608" TargetMode="External"/><Relationship Id="rId1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%3A197328408-197328608&amp;highlight=hg38.chr1%3A197328508-197328508" TargetMode="External"/><Relationship Id="rId1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8%3A69401168-69401368&amp;highlight=hg38.chr18%3A69401268-69401268" TargetMode="External"/><Relationship Id="rId1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97466355-97466555&amp;highlight=hg38.chr3%3A97466455-97466455" TargetMode="External"/><Relationship Id="rId1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6%3A151807760-151807960&amp;highlight=hg38.chr6%3A151807860-151807860" TargetMode="External"/><Relationship Id="rId1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49186645-49186845&amp;highlight=hg38.chr11%3A49186745-49186745" TargetMode="External"/><Relationship Id="rId1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72138777-72138977&amp;highlight=hg38.chr11%3A72138877-72138877" TargetMode="External"/><Relationship Id="rId5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7%3A3668535-3668735&amp;highlight=hg38.chr17%3A3668635-3668635" TargetMode="External"/><Relationship Id="rId5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9%3A79572680-79572880&amp;highlight=hg38.chr9%3A79572780-79572780" TargetMode="External"/><Relationship Id="rId5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27003281-27003481&amp;highlight=hg38.chr12%3A27003381-27003381" TargetMode="External"/><Relationship Id="rId5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0%3A1183679-1183879&amp;highlight=hg38.chr20%3A1183779-1183779" TargetMode="External"/><Relationship Id="rId5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4%3A48134126-48134326&amp;highlight=hg38.chr4%3A48134226-48134226" TargetMode="External"/><Relationship Id="rId5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8%3A6829180-6829380&amp;highlight=hg38.chr8%3A6829280-6829280" TargetMode="External"/><Relationship Id="rId5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133007033-133007233&amp;highlight=hg38.chr12%3A133007133-133007133" TargetMode="External"/><Relationship Id="rId5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150898433-150898633&amp;highlight=hg38.chr5%3A150898533-150898533" TargetMode="External"/><Relationship Id="rId5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53109466-53109666&amp;highlight=hg38.chr19%3A53109566-53109566" TargetMode="External"/><Relationship Id="rId5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21166265-21166465&amp;highlight=hg38.chr19%3A21166365-21166365" TargetMode="External"/><Relationship Id="rId4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58617589-58617789&amp;highlight=hg38.chr5%3A58617689-58617689" TargetMode="External"/><Relationship Id="rId4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69739727-69739927&amp;highlight=hg38.chr12%3A69739827-69739827" TargetMode="External"/><Relationship Id="rId4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4%3A21057734-21057934&amp;highlight=hg38.chr14%3A21057834-21057834" TargetMode="External"/><Relationship Id="rId4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7%3A156643782-156643982&amp;highlight=hg38.chr7%3A156643882-156643882" TargetMode="External"/><Relationship Id="rId4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X%3A154398296-154398496&amp;highlight=hg38.chrX%3A154398396-154398396" TargetMode="External"/><Relationship Id="rId4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6%3A33200739-33200939&amp;highlight=hg38.chr6%3A33200839-33200839" TargetMode="External"/><Relationship Id="rId4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171014413-171014613&amp;highlight=hg38.chr3%3A171014513-171014513" TargetMode="External"/><Relationship Id="rId4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2%3A24302105-24302305&amp;highlight=hg38.chr22%3A24302205-24302205" TargetMode="External"/><Relationship Id="rId4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%3A181896825-181897025&amp;highlight=hg38.chr2%3A181896925-181896925" TargetMode="External"/><Relationship Id="rId4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22287116-22287316&amp;highlight=hg38.chr12%3A22287216-22287216" TargetMode="External"/><Relationship Id="rId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4%3A56378247-56378447&amp;highlight=hg38.chr4%3A56378347-56378347" TargetMode="External"/><Relationship Id="rId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X%3A108131244-108131444&amp;highlight=hg38.chrX%3A108131344-108131344" TargetMode="External"/><Relationship Id="rId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8401387-118401587&amp;highlight=hg38.chr11%3A118401487-118401487" TargetMode="External"/><Relationship Id="rId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7%3A105875720-105875920&amp;highlight=hg38.chr7%3A105875820-105875820" TargetMode="External"/><Relationship Id="rId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5%3A90751770-90751970&amp;highlight=hg38.chr15%3A90751870-90751870" TargetMode="External"/><Relationship Id="rId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133929196-133929396&amp;highlight=hg38.chr3%3A133929296-133929296" TargetMode="External"/><Relationship Id="rId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85801980-85802180&amp;highlight=hg38.chr3%3A85802080-85802080" TargetMode="External"/><Relationship Id="rId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105720012-105720212&amp;highlight=hg38.chr3%3A105720112-105720112" TargetMode="External"/><Relationship Id="rId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69313905-69314105&amp;highlight=hg38.chr5%3A69314005-69314005" TargetMode="External"/><Relationship Id="rId3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5%3A99731304-99731504&amp;highlight=hg38.chr15%3A99731404-99731404" TargetMode="External"/><Relationship Id="rId3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6%3A41920734-41920934&amp;highlight=hg38.chr6%3A41920834-41920834" TargetMode="External"/><Relationship Id="rId3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3%3A32522126-32522326&amp;highlight=hg38.chr13%3A32522226-32522226" TargetMode="External"/><Relationship Id="rId3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6%3A66826649-66826849&amp;highlight=hg38.chr16%3A66826749-66826749" TargetMode="External"/><Relationship Id="rId3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8%3A89981411-89981611&amp;highlight=hg38.chr8%3A89981511-89981511" TargetMode="External"/><Relationship Id="rId3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8%3A58165730-58165930&amp;highlight=hg38.chr18%3A58165830-58165830" TargetMode="External"/><Relationship Id="rId3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9%3A124292763-124292963&amp;highlight=hg38.chr9%3A124292863-124292863" TargetMode="External"/><Relationship Id="rId3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48539607-48539807&amp;highlight=hg38.chr3%3A48539707-48539707" TargetMode="External"/><Relationship Id="rId3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42132349-42132549&amp;highlight=hg38.chr19%3A42132449-42132449" TargetMode="External"/><Relationship Id="rId3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%3A27138328-27138528&amp;highlight=hg38.chr2%3A27138428-27138428" TargetMode="External"/><Relationship Id="rId2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8%3A33461412-33461612&amp;highlight=hg38.chr8%3A33461512-33461512" TargetMode="External"/><Relationship Id="rId2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126472197-126472397&amp;highlight=hg38.chr5%3A126472297-126472297" TargetMode="External"/><Relationship Id="rId2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66678837-66679037&amp;highlight=hg38.chr12%3A66678937-66678937" TargetMode="External"/><Relationship Id="rId2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184035005-184035205&amp;highlight=hg38.chr3%3A184035105-184035105" TargetMode="External"/><Relationship Id="rId2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%3A24142981-24143181&amp;highlight=hg38.chr1%3A24143081-24143081" TargetMode="External"/><Relationship Id="rId2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%3A130342844-130343044&amp;highlight=hg38.chr2%3A130342944-130342944" TargetMode="External"/><Relationship Id="rId2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10499911-10500111&amp;highlight=hg38.chr19%3A10500011-10500011" TargetMode="External"/><Relationship Id="rId2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9%3A136757014-136757214&amp;highlight=hg38.chr9%3A136757114-136757114" TargetMode="External"/><Relationship Id="rId2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%3A96739751-96739951&amp;highlight=hg38.chr2%3A96739851-96739851" TargetMode="External"/><Relationship Id="rId2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46545150-46545350&amp;highlight=hg38.chr3%3A46545250-46545250" TargetMode="External"/><Relationship Id="rId6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178946886-178947086&amp;highlight=hg38.chr5%3A178946986-178946986" TargetMode="External"/><Relationship Id="rId6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56460633-56460833&amp;highlight=hg38.chr19%3A56460733-56460733" TargetMode="External"/><Relationship Id="rId1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7%3A36210863-36211063&amp;highlight=hg38.chr17%3A36210963-36210963" TargetMode="External"/><Relationship Id="rId1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24498357-24498557&amp;highlight=hg38.chr5%3A24498457-24498457" TargetMode="External"/><Relationship Id="rId1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1296881-111297081&amp;highlight=hg38.chr11%3A111296981-11129698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1298508-111298708&amp;highlight=hg38.chr11%3A111298608-111298608" TargetMode="External"/><Relationship Id="rId1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%3A197328408-197328608&amp;highlight=hg38.chr1%3A197328508-197328508" TargetMode="External"/><Relationship Id="rId1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8%3A69401168-69401368&amp;highlight=hg38.chr18%3A69401268-69401268" TargetMode="External"/><Relationship Id="rId1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97466355-97466555&amp;highlight=hg38.chr3%3A97466455-97466455" TargetMode="External"/><Relationship Id="rId1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6%3A151807760-151807960&amp;highlight=hg38.chr6%3A151807860-151807860" TargetMode="External"/><Relationship Id="rId1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49186645-49186845&amp;highlight=hg38.chr11%3A49186745-49186745" TargetMode="External"/><Relationship Id="rId1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72138777-72138977&amp;highlight=hg38.chr11%3A72138877-72138877" TargetMode="External"/><Relationship Id="rId5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7%3A3668535-3668735&amp;highlight=hg38.chr17%3A3668635-3668635" TargetMode="External"/><Relationship Id="rId5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9%3A79572680-79572880&amp;highlight=hg38.chr9%3A79572780-79572780" TargetMode="External"/><Relationship Id="rId5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27003281-27003481&amp;highlight=hg38.chr12%3A27003381-27003381" TargetMode="External"/><Relationship Id="rId5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0%3A1183679-1183879&amp;highlight=hg38.chr20%3A1183779-1183779" TargetMode="External"/><Relationship Id="rId5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4%3A48134126-48134326&amp;highlight=hg38.chr4%3A48134226-48134226" TargetMode="External"/><Relationship Id="rId5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8%3A6829180-6829380&amp;highlight=hg38.chr8%3A6829280-6829280" TargetMode="External"/><Relationship Id="rId5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133007033-133007233&amp;highlight=hg38.chr12%3A133007133-133007133" TargetMode="External"/><Relationship Id="rId5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150898433-150898633&amp;highlight=hg38.chr5%3A150898533-150898533" TargetMode="External"/><Relationship Id="rId5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53109466-53109666&amp;highlight=hg38.chr19%3A53109566-53109566" TargetMode="External"/><Relationship Id="rId5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21166265-21166465&amp;highlight=hg38.chr19%3A21166365-21166365" TargetMode="External"/><Relationship Id="rId4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58617589-58617789&amp;highlight=hg38.chr5%3A58617689-58617689" TargetMode="External"/><Relationship Id="rId4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69739727-69739927&amp;highlight=hg38.chr12%3A69739827-69739827" TargetMode="External"/><Relationship Id="rId4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4%3A21057734-21057934&amp;highlight=hg38.chr14%3A21057834-21057834" TargetMode="External"/><Relationship Id="rId4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7%3A156643782-156643982&amp;highlight=hg38.chr7%3A156643882-156643882" TargetMode="External"/><Relationship Id="rId4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X%3A154398296-154398496&amp;highlight=hg38.chrX%3A154398396-154398396" TargetMode="External"/><Relationship Id="rId4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6%3A33200739-33200939&amp;highlight=hg38.chr6%3A33200839-33200839" TargetMode="External"/><Relationship Id="rId4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171014413-171014613&amp;highlight=hg38.chr3%3A171014513-171014513" TargetMode="External"/><Relationship Id="rId4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2%3A24302105-24302305&amp;highlight=hg38.chr22%3A24302205-24302205" TargetMode="External"/><Relationship Id="rId4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%3A181896825-181897025&amp;highlight=hg38.chr2%3A181896925-181896925" TargetMode="External"/><Relationship Id="rId4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22287116-22287316&amp;highlight=hg38.chr12%3A22287216-22287216" TargetMode="External"/><Relationship Id="rId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4%3A56378247-56378447&amp;highlight=hg38.chr4%3A56378347-56378347" TargetMode="External"/><Relationship Id="rId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X%3A108131244-108131444&amp;highlight=hg38.chrX%3A108131344-108131344" TargetMode="External"/><Relationship Id="rId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8401387-118401587&amp;highlight=hg38.chr11%3A118401487-118401487" TargetMode="External"/><Relationship Id="rId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7%3A105875720-105875920&amp;highlight=hg38.chr7%3A105875820-105875820" TargetMode="External"/><Relationship Id="rId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5%3A90751770-90751970&amp;highlight=hg38.chr15%3A90751870-90751870" TargetMode="External"/><Relationship Id="rId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133929196-133929396&amp;highlight=hg38.chr3%3A133929296-133929296" TargetMode="External"/><Relationship Id="rId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85801980-85802180&amp;highlight=hg38.chr3%3A85802080-85802080" TargetMode="External"/><Relationship Id="rId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105720012-105720212&amp;highlight=hg38.chr3%3A105720112-105720112" TargetMode="External"/><Relationship Id="rId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69313905-69314105&amp;highlight=hg38.chr5%3A69314005-69314005" TargetMode="External"/><Relationship Id="rId3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5%3A99731304-99731504&amp;highlight=hg38.chr15%3A99731404-99731404" TargetMode="External"/><Relationship Id="rId3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6%3A41920734-41920934&amp;highlight=hg38.chr6%3A41920834-41920834" TargetMode="External"/><Relationship Id="rId3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3%3A32522126-32522326&amp;highlight=hg38.chr13%3A32522226-32522226" TargetMode="External"/><Relationship Id="rId3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6%3A66826649-66826849&amp;highlight=hg38.chr16%3A66826749-66826749" TargetMode="External"/><Relationship Id="rId3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8%3A89981411-89981611&amp;highlight=hg38.chr8%3A89981511-89981511" TargetMode="External"/><Relationship Id="rId3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8%3A58165730-58165930&amp;highlight=hg38.chr18%3A58165830-58165830" TargetMode="External"/><Relationship Id="rId3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9%3A124292763-124292963&amp;highlight=hg38.chr9%3A124292863-124292863" TargetMode="External"/><Relationship Id="rId3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48539607-48539807&amp;highlight=hg38.chr3%3A48539707-48539707" TargetMode="External"/><Relationship Id="rId3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42132349-42132549&amp;highlight=hg38.chr19%3A42132449-42132449" TargetMode="External"/><Relationship Id="rId3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%3A27138328-27138528&amp;highlight=hg38.chr2%3A27138428-27138428" TargetMode="External"/><Relationship Id="rId2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8%3A33461412-33461612&amp;highlight=hg38.chr8%3A33461512-33461512" TargetMode="External"/><Relationship Id="rId2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126472197-126472397&amp;highlight=hg38.chr5%3A126472297-126472297" TargetMode="External"/><Relationship Id="rId2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66678837-66679037&amp;highlight=hg38.chr12%3A66678937-66678937" TargetMode="External"/><Relationship Id="rId2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184035005-184035205&amp;highlight=hg38.chr3%3A184035105-184035105" TargetMode="External"/><Relationship Id="rId2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%3A24142981-24143181&amp;highlight=hg38.chr1%3A24143081-24143081" TargetMode="External"/><Relationship Id="rId2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%3A130342844-130343044&amp;highlight=hg38.chr2%3A130342944-130342944" TargetMode="External"/><Relationship Id="rId2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10499911-10500111&amp;highlight=hg38.chr19%3A10500011-10500011" TargetMode="External"/><Relationship Id="rId2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9%3A136757014-136757214&amp;highlight=hg38.chr9%3A136757114-136757114" TargetMode="External"/><Relationship Id="rId2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%3A96739751-96739951&amp;highlight=hg38.chr2%3A96739851-96739851" TargetMode="External"/><Relationship Id="rId2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46545150-46545350&amp;highlight=hg38.chr3%3A46545250-46545250" TargetMode="External"/><Relationship Id="rId6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178946886-178947086&amp;highlight=hg38.chr5%3A178946986-178946986" TargetMode="External"/><Relationship Id="rId6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56460633-56460833&amp;highlight=hg38.chr19%3A56460733-56460733" TargetMode="External"/><Relationship Id="rId1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7%3A36210863-36211063&amp;highlight=hg38.chr17%3A36210963-36210963" TargetMode="External"/><Relationship Id="rId1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24498357-24498557&amp;highlight=hg38.chr5%3A24498457-24498457" TargetMode="External"/><Relationship Id="rId1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1296881-111297081&amp;highlight=hg38.chr11%3A111296981-11129698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1298508-111298708&amp;highlight=hg38.chr11%3A111298608-111298608" TargetMode="External"/><Relationship Id="rId1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%3A197328408-197328608&amp;highlight=hg38.chr1%3A197328508-197328508" TargetMode="External"/><Relationship Id="rId1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8%3A69401168-69401368&amp;highlight=hg38.chr18%3A69401268-69401268" TargetMode="External"/><Relationship Id="rId1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97466355-97466555&amp;highlight=hg38.chr3%3A97466455-97466455" TargetMode="External"/><Relationship Id="rId1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6%3A151807760-151807960&amp;highlight=hg38.chr6%3A151807860-151807860" TargetMode="External"/><Relationship Id="rId1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49186645-49186845&amp;highlight=hg38.chr11%3A49186745-49186745" TargetMode="External"/><Relationship Id="rId1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72138777-72138977&amp;highlight=hg38.chr11%3A72138877-72138877" TargetMode="External"/><Relationship Id="rId5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7%3A3668535-3668735&amp;highlight=hg38.chr17%3A3668635-3668635" TargetMode="External"/><Relationship Id="rId5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9%3A79572680-79572880&amp;highlight=hg38.chr9%3A79572780-79572780" TargetMode="External"/><Relationship Id="rId5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27003281-27003481&amp;highlight=hg38.chr12%3A27003381-27003381" TargetMode="External"/><Relationship Id="rId5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0%3A1183679-1183879&amp;highlight=hg38.chr20%3A1183779-1183779" TargetMode="External"/><Relationship Id="rId5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4%3A48134126-48134326&amp;highlight=hg38.chr4%3A48134226-48134226" TargetMode="External"/><Relationship Id="rId5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8%3A6829180-6829380&amp;highlight=hg38.chr8%3A6829280-6829280" TargetMode="External"/><Relationship Id="rId5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133007033-133007233&amp;highlight=hg38.chr12%3A133007133-133007133" TargetMode="External"/><Relationship Id="rId5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150898433-150898633&amp;highlight=hg38.chr5%3A150898533-150898533" TargetMode="External"/><Relationship Id="rId5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53109466-53109666&amp;highlight=hg38.chr19%3A53109566-53109566" TargetMode="External"/><Relationship Id="rId5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21166265-21166465&amp;highlight=hg38.chr19%3A21166365-21166365" TargetMode="External"/><Relationship Id="rId4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58617589-58617789&amp;highlight=hg38.chr5%3A58617689-58617689" TargetMode="External"/><Relationship Id="rId4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69739727-69739927&amp;highlight=hg38.chr12%3A69739827-69739827" TargetMode="External"/><Relationship Id="rId4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4%3A21057734-21057934&amp;highlight=hg38.chr14%3A21057834-21057834" TargetMode="External"/><Relationship Id="rId4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7%3A156643782-156643982&amp;highlight=hg38.chr7%3A156643882-156643882" TargetMode="External"/><Relationship Id="rId4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X%3A154398296-154398496&amp;highlight=hg38.chrX%3A154398396-154398396" TargetMode="External"/><Relationship Id="rId4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6%3A33200739-33200939&amp;highlight=hg38.chr6%3A33200839-33200839" TargetMode="External"/><Relationship Id="rId4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171014413-171014613&amp;highlight=hg38.chr3%3A171014513-171014513" TargetMode="External"/><Relationship Id="rId4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2%3A24302105-24302305&amp;highlight=hg38.chr22%3A24302205-24302205" TargetMode="External"/><Relationship Id="rId4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%3A181896825-181897025&amp;highlight=hg38.chr2%3A181896925-181896925" TargetMode="External"/><Relationship Id="rId4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22287116-22287316&amp;highlight=hg38.chr12%3A22287216-22287216" TargetMode="External"/><Relationship Id="rId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4%3A56378247-56378447&amp;highlight=hg38.chr4%3A56378347-56378347" TargetMode="External"/><Relationship Id="rId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X%3A108131244-108131444&amp;highlight=hg38.chrX%3A108131344-108131344" TargetMode="External"/><Relationship Id="rId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8401387-118401587&amp;highlight=hg38.chr11%3A118401487-118401487" TargetMode="External"/><Relationship Id="rId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7%3A105875720-105875920&amp;highlight=hg38.chr7%3A105875820-105875820" TargetMode="External"/><Relationship Id="rId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5%3A90751770-90751970&amp;highlight=hg38.chr15%3A90751870-90751870" TargetMode="External"/><Relationship Id="rId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133929196-133929396&amp;highlight=hg38.chr3%3A133929296-133929296" TargetMode="External"/><Relationship Id="rId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85801980-85802180&amp;highlight=hg38.chr3%3A85802080-85802080" TargetMode="External"/><Relationship Id="rId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105720012-105720212&amp;highlight=hg38.chr3%3A105720112-105720112" TargetMode="External"/><Relationship Id="rId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69313905-69314105&amp;highlight=hg38.chr5%3A69314005-69314005" TargetMode="External"/><Relationship Id="rId3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5%3A99731304-99731504&amp;highlight=hg38.chr15%3A99731404-99731404" TargetMode="External"/><Relationship Id="rId3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6%3A41920734-41920934&amp;highlight=hg38.chr6%3A41920834-41920834" TargetMode="External"/><Relationship Id="rId3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3%3A32522126-32522326&amp;highlight=hg38.chr13%3A32522226-32522226" TargetMode="External"/><Relationship Id="rId3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6%3A66826649-66826849&amp;highlight=hg38.chr16%3A66826749-66826749" TargetMode="External"/><Relationship Id="rId3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8%3A89981411-89981611&amp;highlight=hg38.chr8%3A89981511-89981511" TargetMode="External"/><Relationship Id="rId3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8%3A58165730-58165930&amp;highlight=hg38.chr18%3A58165830-58165830" TargetMode="External"/><Relationship Id="rId3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9%3A124292763-124292963&amp;highlight=hg38.chr9%3A124292863-124292863" TargetMode="External"/><Relationship Id="rId3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48539607-48539807&amp;highlight=hg38.chr3%3A48539707-48539707" TargetMode="External"/><Relationship Id="rId3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42132349-42132549&amp;highlight=hg38.chr19%3A42132449-42132449" TargetMode="External"/><Relationship Id="rId3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%3A27138328-27138528&amp;highlight=hg38.chr2%3A27138428-27138428" TargetMode="External"/><Relationship Id="rId2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8%3A33461412-33461612&amp;highlight=hg38.chr8%3A33461512-33461512" TargetMode="External"/><Relationship Id="rId2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126472197-126472397&amp;highlight=hg38.chr5%3A126472297-126472297" TargetMode="External"/><Relationship Id="rId2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2%3A66678837-66679037&amp;highlight=hg38.chr12%3A66678937-66678937" TargetMode="External"/><Relationship Id="rId23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184035005-184035205&amp;highlight=hg38.chr3%3A184035105-184035105" TargetMode="External"/><Relationship Id="rId24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%3A24142981-24143181&amp;highlight=hg38.chr1%3A24143081-24143081" TargetMode="External"/><Relationship Id="rId25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%3A130342844-130343044&amp;highlight=hg38.chr2%3A130342944-130342944" TargetMode="External"/><Relationship Id="rId26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10499911-10500111&amp;highlight=hg38.chr19%3A10500011-10500011" TargetMode="External"/><Relationship Id="rId27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9%3A136757014-136757214&amp;highlight=hg38.chr9%3A136757114-136757114" TargetMode="External"/><Relationship Id="rId28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2%3A96739751-96739951&amp;highlight=hg38.chr2%3A96739851-96739851" TargetMode="External"/><Relationship Id="rId29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3%3A46545150-46545350&amp;highlight=hg38.chr3%3A46545250-46545250" TargetMode="External"/><Relationship Id="rId6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178946886-178947086&amp;highlight=hg38.chr5%3A178946986-178946986" TargetMode="External"/><Relationship Id="rId6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9%3A56460633-56460833&amp;highlight=hg38.chr19%3A56460733-56460733" TargetMode="External"/><Relationship Id="rId10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7%3A36210863-36211063&amp;highlight=hg38.chr17%3A36210963-36210963" TargetMode="External"/><Relationship Id="rId11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5%3A24498357-24498557&amp;highlight=hg38.chr5%3A24498457-24498457" TargetMode="External"/><Relationship Id="rId12" Type="http://schemas.openxmlformats.org/officeDocument/2006/relationships/hyperlink" Target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1296881-111297081&amp;highlight=hg38.chr11%3A111296981-11129698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1155CC"/>
  </sheetPr>
  <dimension ref="A1:V1003"/>
  <sheetViews>
    <sheetView tabSelected="1" workbookViewId="0">
      <pane xSplit="2" ySplit="4" topLeftCell="C5" activePane="bottomRight" state="frozen"/>
      <selection pane="topRight" activeCell="C1" sqref="C1"/>
      <selection pane="bottomLeft" activeCell="A2" sqref="A2"/>
      <selection pane="bottomRight" activeCell="A2" sqref="A2:G2"/>
    </sheetView>
  </sheetViews>
  <sheetFormatPr baseColWidth="10" defaultColWidth="14.5" defaultRowHeight="15.75" customHeight="1" x14ac:dyDescent="0"/>
  <cols>
    <col min="1" max="1" width="6.33203125" customWidth="1"/>
    <col min="2" max="2" width="10.5" bestFit="1" customWidth="1"/>
    <col min="3" max="3" width="6.6640625" customWidth="1"/>
    <col min="4" max="4" width="9.1640625" customWidth="1"/>
    <col min="5" max="5" width="13.6640625" bestFit="1" customWidth="1"/>
    <col min="6" max="6" width="48.1640625" customWidth="1"/>
    <col min="7" max="7" width="14.33203125" customWidth="1"/>
    <col min="8" max="8" width="8.5" customWidth="1"/>
    <col min="9" max="12" width="3.6640625" customWidth="1"/>
    <col min="13" max="14" width="9.1640625" customWidth="1"/>
    <col min="15" max="15" width="12.5" customWidth="1"/>
    <col min="16" max="16" width="12.6640625" customWidth="1"/>
    <col min="17" max="17" width="12.33203125" customWidth="1"/>
  </cols>
  <sheetData>
    <row r="1" spans="1:22" s="12" customFormat="1" ht="15.75" customHeight="1">
      <c r="A1" s="10" t="s">
        <v>639</v>
      </c>
      <c r="B1" s="10"/>
      <c r="C1" s="10"/>
      <c r="D1" s="10"/>
      <c r="E1" s="10"/>
      <c r="F1" s="10"/>
      <c r="G1" s="10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pans="1:22" s="13" customFormat="1" ht="26" customHeight="1">
      <c r="A2" s="15" t="s">
        <v>638</v>
      </c>
      <c r="B2" s="15"/>
      <c r="C2" s="15"/>
      <c r="D2" s="15"/>
      <c r="E2" s="15"/>
      <c r="F2" s="15"/>
      <c r="G2" s="15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2" ht="15.75" customHeight="1">
      <c r="A3" s="13"/>
    </row>
    <row r="4" spans="1:22" s="9" customFormat="1" ht="61" thickBot="1">
      <c r="A4" s="8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13</v>
      </c>
      <c r="N4" s="1" t="s">
        <v>12</v>
      </c>
      <c r="O4" s="1" t="s">
        <v>14</v>
      </c>
      <c r="P4" s="1" t="s">
        <v>15</v>
      </c>
      <c r="Q4" s="1" t="s">
        <v>16</v>
      </c>
      <c r="R4" s="1" t="s">
        <v>17</v>
      </c>
      <c r="S4" s="1" t="s">
        <v>18</v>
      </c>
      <c r="T4" s="1" t="s">
        <v>19</v>
      </c>
      <c r="U4" s="1" t="s">
        <v>21</v>
      </c>
      <c r="V4" s="1" t="s">
        <v>22</v>
      </c>
    </row>
    <row r="5" spans="1:22" ht="13" thickBot="1">
      <c r="A5" s="2" t="s">
        <v>237</v>
      </c>
      <c r="B5" s="6">
        <v>56378347</v>
      </c>
      <c r="C5" s="2" t="s">
        <v>26</v>
      </c>
      <c r="D5" s="2" t="s">
        <v>27</v>
      </c>
      <c r="E5" s="3" t="str">
        <f>HYPERLINK("http://www.genecards.org/cgi-bin/carddisp.pl?gene=AASDH","AASDH")</f>
        <v>AASDH</v>
      </c>
      <c r="F5" s="4" t="s">
        <v>244</v>
      </c>
      <c r="G5" s="2" t="s">
        <v>245</v>
      </c>
      <c r="H5" s="2">
        <v>656</v>
      </c>
      <c r="I5" s="2" t="s">
        <v>35</v>
      </c>
      <c r="J5" s="2" t="s">
        <v>36</v>
      </c>
      <c r="M5" s="2">
        <v>0.75</v>
      </c>
      <c r="N5" s="2">
        <v>0.25</v>
      </c>
      <c r="O5" s="2" t="s">
        <v>34</v>
      </c>
      <c r="P5" s="2" t="s">
        <v>34</v>
      </c>
      <c r="Q5" s="2" t="s">
        <v>34</v>
      </c>
      <c r="R5" s="2" t="s">
        <v>40</v>
      </c>
      <c r="S5" s="2" t="s">
        <v>37</v>
      </c>
      <c r="T5" s="2" t="s">
        <v>250</v>
      </c>
      <c r="U5" s="2" t="s">
        <v>251</v>
      </c>
      <c r="V5" s="2">
        <v>490</v>
      </c>
    </row>
    <row r="6" spans="1:22" ht="13" customHeight="1" thickBot="1">
      <c r="A6" s="2" t="s">
        <v>437</v>
      </c>
      <c r="B6" s="6">
        <v>108131344</v>
      </c>
      <c r="C6" s="2" t="s">
        <v>25</v>
      </c>
      <c r="D6" s="2" t="s">
        <v>46</v>
      </c>
      <c r="E6" s="3" t="str">
        <f>HYPERLINK("http://www.genecards.org/cgi-bin/carddisp.pl?gene=ATG4A","ATG4A")</f>
        <v>ATG4A</v>
      </c>
      <c r="F6" s="4" t="s">
        <v>438</v>
      </c>
      <c r="G6" s="2" t="s">
        <v>439</v>
      </c>
      <c r="H6" s="2">
        <v>1041</v>
      </c>
      <c r="I6" s="2" t="s">
        <v>31</v>
      </c>
      <c r="J6" s="2" t="s">
        <v>36</v>
      </c>
      <c r="M6" s="2">
        <v>0.75</v>
      </c>
      <c r="N6" s="2">
        <v>0.25</v>
      </c>
      <c r="O6" s="2" t="s">
        <v>34</v>
      </c>
      <c r="P6" s="2" t="s">
        <v>34</v>
      </c>
      <c r="Q6" s="2" t="s">
        <v>34</v>
      </c>
      <c r="R6" s="2" t="s">
        <v>40</v>
      </c>
      <c r="S6" s="2" t="s">
        <v>540</v>
      </c>
      <c r="T6" s="2" t="s">
        <v>541</v>
      </c>
      <c r="U6" s="2" t="s">
        <v>542</v>
      </c>
      <c r="V6" s="2">
        <v>289</v>
      </c>
    </row>
    <row r="7" spans="1:22" ht="25" thickBot="1">
      <c r="A7" s="2" t="s">
        <v>43</v>
      </c>
      <c r="B7" s="6">
        <v>118401487</v>
      </c>
      <c r="C7" s="2" t="s">
        <v>25</v>
      </c>
      <c r="D7" s="2" t="s">
        <v>27</v>
      </c>
      <c r="E7" s="3" t="str">
        <f>HYPERLINK("http://www.genecards.org/cgi-bin/carddisp.pl?gene=ATP5L","ATP5L")</f>
        <v>ATP5L</v>
      </c>
      <c r="F7" s="4" t="s">
        <v>51</v>
      </c>
      <c r="G7" s="2" t="s">
        <v>52</v>
      </c>
      <c r="H7" s="2">
        <v>97</v>
      </c>
      <c r="I7" s="2" t="s">
        <v>31</v>
      </c>
      <c r="J7" s="2" t="s">
        <v>36</v>
      </c>
      <c r="M7" s="2">
        <v>0.75</v>
      </c>
      <c r="N7" s="2">
        <v>0.25</v>
      </c>
      <c r="O7" s="2" t="s">
        <v>34</v>
      </c>
      <c r="P7" s="2" t="s">
        <v>34</v>
      </c>
      <c r="Q7" s="2" t="s">
        <v>34</v>
      </c>
      <c r="R7" s="2" t="s">
        <v>40</v>
      </c>
      <c r="S7" s="2" t="s">
        <v>37</v>
      </c>
      <c r="T7" s="2" t="s">
        <v>53</v>
      </c>
      <c r="U7" s="2" t="s">
        <v>54</v>
      </c>
      <c r="V7" s="2">
        <v>616</v>
      </c>
    </row>
    <row r="8" spans="1:22" ht="13" thickBot="1">
      <c r="A8" s="2" t="s">
        <v>392</v>
      </c>
      <c r="B8" s="6">
        <v>105875820</v>
      </c>
      <c r="C8" s="2" t="s">
        <v>26</v>
      </c>
      <c r="D8" s="2" t="s">
        <v>46</v>
      </c>
      <c r="E8" s="3" t="str">
        <f>HYPERLINK("http://www.genecards.org/cgi-bin/carddisp.pl?gene=ATXN7L1","ATXN7L1")</f>
        <v>ATXN7L1</v>
      </c>
      <c r="F8" s="4" t="s">
        <v>395</v>
      </c>
      <c r="G8" s="2" t="s">
        <v>396</v>
      </c>
      <c r="H8" s="2">
        <v>9</v>
      </c>
      <c r="I8" s="2" t="s">
        <v>33</v>
      </c>
      <c r="J8" s="2" t="s">
        <v>31</v>
      </c>
      <c r="M8" s="2">
        <v>0.75</v>
      </c>
      <c r="N8" s="2">
        <v>0.25</v>
      </c>
      <c r="O8" s="2" t="s">
        <v>34</v>
      </c>
      <c r="P8" s="2" t="s">
        <v>34</v>
      </c>
      <c r="Q8" s="2" t="s">
        <v>34</v>
      </c>
      <c r="R8" s="2" t="s">
        <v>40</v>
      </c>
      <c r="S8" s="2" t="s">
        <v>37</v>
      </c>
      <c r="T8" s="2" t="s">
        <v>508</v>
      </c>
      <c r="U8" s="2" t="s">
        <v>509</v>
      </c>
      <c r="V8" s="2">
        <v>782</v>
      </c>
    </row>
    <row r="9" spans="1:22" ht="13" thickBot="1">
      <c r="A9" s="2" t="s">
        <v>112</v>
      </c>
      <c r="B9" s="6">
        <v>90751870</v>
      </c>
      <c r="C9" s="2" t="s">
        <v>25</v>
      </c>
      <c r="D9" s="2" t="s">
        <v>27</v>
      </c>
      <c r="E9" s="3" t="str">
        <f>HYPERLINK("http://www.genecards.org/cgi-bin/carddisp.pl?gene=BLM","BLM")</f>
        <v>BLM</v>
      </c>
      <c r="F9" s="4" t="s">
        <v>122</v>
      </c>
      <c r="G9" s="2" t="s">
        <v>123</v>
      </c>
      <c r="H9" s="2">
        <v>999</v>
      </c>
      <c r="I9" s="2" t="s">
        <v>31</v>
      </c>
      <c r="J9" s="2" t="s">
        <v>33</v>
      </c>
      <c r="M9" s="2">
        <v>0.75</v>
      </c>
      <c r="N9" s="2">
        <v>0.25</v>
      </c>
      <c r="O9" s="2" t="s">
        <v>34</v>
      </c>
      <c r="P9" s="2" t="s">
        <v>34</v>
      </c>
      <c r="Q9" s="2" t="s">
        <v>34</v>
      </c>
      <c r="R9" s="2" t="s">
        <v>40</v>
      </c>
      <c r="S9" s="2" t="s">
        <v>37</v>
      </c>
      <c r="T9" s="2" t="s">
        <v>124</v>
      </c>
      <c r="U9" s="2" t="s">
        <v>125</v>
      </c>
      <c r="V9" s="2">
        <v>807</v>
      </c>
    </row>
    <row r="10" spans="1:22" ht="13" thickBot="1">
      <c r="A10" s="2" t="s">
        <v>154</v>
      </c>
      <c r="B10" s="6">
        <v>133929296</v>
      </c>
      <c r="C10" s="2" t="s">
        <v>26</v>
      </c>
      <c r="D10" s="2" t="s">
        <v>27</v>
      </c>
      <c r="E10" s="3" t="str">
        <f>HYPERLINK("http://www.genecards.org/cgi-bin/carddisp.pl?gene=C3orf36","C3orf36")</f>
        <v>C3orf36</v>
      </c>
      <c r="F10" s="4" t="s">
        <v>215</v>
      </c>
      <c r="G10" s="2" t="s">
        <v>216</v>
      </c>
      <c r="H10" s="2">
        <v>517</v>
      </c>
      <c r="I10" s="2" t="s">
        <v>33</v>
      </c>
      <c r="J10" s="2" t="s">
        <v>31</v>
      </c>
      <c r="M10" s="2">
        <v>0.75</v>
      </c>
      <c r="N10" s="2">
        <v>0.25</v>
      </c>
      <c r="O10" s="2" t="s">
        <v>34</v>
      </c>
      <c r="P10" s="2" t="s">
        <v>34</v>
      </c>
      <c r="Q10" s="2" t="s">
        <v>34</v>
      </c>
      <c r="R10" s="2" t="s">
        <v>40</v>
      </c>
      <c r="S10" s="2" t="s">
        <v>37</v>
      </c>
      <c r="T10" s="2" t="s">
        <v>217</v>
      </c>
      <c r="U10" s="2" t="s">
        <v>218</v>
      </c>
      <c r="V10" s="2">
        <v>142</v>
      </c>
    </row>
    <row r="11" spans="1:22" ht="13" thickBot="1">
      <c r="A11" s="2" t="s">
        <v>154</v>
      </c>
      <c r="B11" s="6">
        <v>85802080</v>
      </c>
      <c r="C11" s="2" t="s">
        <v>25</v>
      </c>
      <c r="D11" s="2" t="s">
        <v>46</v>
      </c>
      <c r="E11" s="3" t="str">
        <f>HYPERLINK("http://www.genecards.org/cgi-bin/carddisp.pl?gene=CADM2","CADM2")</f>
        <v>CADM2</v>
      </c>
      <c r="F11" s="4" t="s">
        <v>323</v>
      </c>
      <c r="G11" s="2" t="s">
        <v>324</v>
      </c>
      <c r="H11" s="2">
        <v>265</v>
      </c>
      <c r="I11" s="2" t="s">
        <v>33</v>
      </c>
      <c r="J11" s="2" t="s">
        <v>35</v>
      </c>
      <c r="M11" s="2">
        <v>0.75</v>
      </c>
      <c r="N11" s="2">
        <v>0.25</v>
      </c>
      <c r="O11" s="2" t="s">
        <v>34</v>
      </c>
      <c r="P11" s="2" t="s">
        <v>34</v>
      </c>
      <c r="Q11" s="2" t="s">
        <v>34</v>
      </c>
      <c r="R11" s="2" t="s">
        <v>40</v>
      </c>
      <c r="S11" s="2" t="s">
        <v>37</v>
      </c>
      <c r="T11" s="2" t="s">
        <v>483</v>
      </c>
      <c r="U11" s="2" t="s">
        <v>484</v>
      </c>
      <c r="V11" s="2">
        <v>201</v>
      </c>
    </row>
    <row r="12" spans="1:22" ht="13" thickBot="1">
      <c r="A12" s="2" t="s">
        <v>154</v>
      </c>
      <c r="B12" s="6">
        <v>105720112</v>
      </c>
      <c r="C12" s="2" t="s">
        <v>26</v>
      </c>
      <c r="D12" s="2" t="s">
        <v>46</v>
      </c>
      <c r="E12" s="3" t="str">
        <f>HYPERLINK("http://www.genecards.org/cgi-bin/carddisp.pl?gene=CBLB","CBLB")</f>
        <v>CBLB</v>
      </c>
      <c r="F12" s="4" t="s">
        <v>282</v>
      </c>
      <c r="G12" s="2" t="s">
        <v>283</v>
      </c>
      <c r="H12" s="2">
        <v>1661</v>
      </c>
      <c r="I12" s="2" t="s">
        <v>35</v>
      </c>
      <c r="J12" s="2" t="s">
        <v>33</v>
      </c>
      <c r="M12" s="2">
        <v>0.75</v>
      </c>
      <c r="N12" s="2">
        <v>0.25</v>
      </c>
      <c r="O12" s="2" t="s">
        <v>34</v>
      </c>
      <c r="P12" s="2" t="s">
        <v>34</v>
      </c>
      <c r="Q12" s="2" t="s">
        <v>34</v>
      </c>
      <c r="R12" s="2" t="s">
        <v>40</v>
      </c>
      <c r="S12" s="2" t="s">
        <v>37</v>
      </c>
      <c r="T12" s="2" t="s">
        <v>248</v>
      </c>
      <c r="U12" s="2" t="s">
        <v>249</v>
      </c>
      <c r="V12" s="2">
        <v>260</v>
      </c>
    </row>
    <row r="13" spans="1:22" ht="13" thickBot="1">
      <c r="A13" s="2" t="s">
        <v>23</v>
      </c>
      <c r="B13" s="6">
        <v>69314005</v>
      </c>
      <c r="C13" s="2" t="s">
        <v>26</v>
      </c>
      <c r="D13" s="2" t="s">
        <v>27</v>
      </c>
      <c r="E13" s="3" t="str">
        <f>HYPERLINK("http://www.genecards.org/cgi-bin/carddisp.pl?gene=CCDC125","CCDC125")</f>
        <v>CCDC125</v>
      </c>
      <c r="F13" s="4" t="s">
        <v>286</v>
      </c>
      <c r="G13" s="2" t="s">
        <v>287</v>
      </c>
      <c r="H13" s="2">
        <v>292</v>
      </c>
      <c r="I13" s="2" t="s">
        <v>36</v>
      </c>
      <c r="J13" s="2" t="s">
        <v>31</v>
      </c>
      <c r="M13" s="2">
        <v>0.75</v>
      </c>
      <c r="N13" s="2">
        <v>0.25</v>
      </c>
      <c r="O13" s="2" t="s">
        <v>34</v>
      </c>
      <c r="P13" s="2" t="s">
        <v>34</v>
      </c>
      <c r="Q13" s="2" t="s">
        <v>34</v>
      </c>
      <c r="R13" s="2" t="s">
        <v>40</v>
      </c>
      <c r="S13" s="2" t="s">
        <v>37</v>
      </c>
      <c r="T13" s="2" t="s">
        <v>290</v>
      </c>
      <c r="U13" s="2" t="s">
        <v>291</v>
      </c>
      <c r="V13" s="2">
        <v>365</v>
      </c>
    </row>
    <row r="14" spans="1:22" ht="13" thickBot="1">
      <c r="A14" s="2" t="s">
        <v>85</v>
      </c>
      <c r="B14" s="6">
        <v>36210963</v>
      </c>
      <c r="C14" s="2" t="s">
        <v>25</v>
      </c>
      <c r="D14" s="2" t="s">
        <v>27</v>
      </c>
      <c r="E14" s="3" t="str">
        <f>HYPERLINK("http://www.genecards.org/cgi-bin/carddisp.pl?gene=CCL4L1","CCL4L1")</f>
        <v>CCL4L1</v>
      </c>
      <c r="F14" s="4" t="s">
        <v>99</v>
      </c>
      <c r="G14" s="2" t="s">
        <v>100</v>
      </c>
      <c r="H14" s="2">
        <v>54</v>
      </c>
      <c r="I14" s="2" t="s">
        <v>31</v>
      </c>
      <c r="J14" s="2" t="s">
        <v>33</v>
      </c>
      <c r="M14" s="2">
        <v>0.75</v>
      </c>
      <c r="N14" s="2">
        <v>0.25</v>
      </c>
      <c r="O14" s="2" t="s">
        <v>34</v>
      </c>
      <c r="P14" s="2" t="s">
        <v>34</v>
      </c>
      <c r="Q14" s="2" t="s">
        <v>34</v>
      </c>
      <c r="R14" s="2" t="s">
        <v>40</v>
      </c>
      <c r="S14" s="2" t="s">
        <v>135</v>
      </c>
      <c r="T14" s="2" t="s">
        <v>136</v>
      </c>
      <c r="U14" s="2" t="s">
        <v>137</v>
      </c>
      <c r="V14" s="2">
        <v>47</v>
      </c>
    </row>
    <row r="15" spans="1:22" ht="13" thickBot="1">
      <c r="A15" s="2" t="s">
        <v>23</v>
      </c>
      <c r="B15" s="6">
        <v>24498457</v>
      </c>
      <c r="C15" s="2" t="s">
        <v>26</v>
      </c>
      <c r="D15" s="2" t="s">
        <v>27</v>
      </c>
      <c r="E15" s="3" t="str">
        <f>HYPERLINK("http://www.genecards.org/cgi-bin/carddisp.pl?gene=CDH10","CDH10")</f>
        <v>CDH10</v>
      </c>
      <c r="F15" s="4" t="s">
        <v>29</v>
      </c>
      <c r="G15" s="2" t="s">
        <v>32</v>
      </c>
      <c r="H15" s="2">
        <v>1825</v>
      </c>
      <c r="I15" s="2" t="s">
        <v>35</v>
      </c>
      <c r="J15" s="2" t="s">
        <v>36</v>
      </c>
      <c r="M15" s="2">
        <v>0.75</v>
      </c>
      <c r="N15" s="2">
        <v>0.25</v>
      </c>
      <c r="O15" s="2" t="s">
        <v>34</v>
      </c>
      <c r="P15" s="2" t="s">
        <v>34</v>
      </c>
      <c r="Q15" s="2" t="s">
        <v>34</v>
      </c>
      <c r="R15" s="2" t="s">
        <v>40</v>
      </c>
      <c r="S15" s="2" t="s">
        <v>37</v>
      </c>
      <c r="T15" s="2" t="s">
        <v>263</v>
      </c>
      <c r="U15" s="2" t="s">
        <v>264</v>
      </c>
      <c r="V15" s="2">
        <v>429</v>
      </c>
    </row>
    <row r="16" spans="1:22" ht="13" thickBot="1">
      <c r="A16" s="2" t="s">
        <v>43</v>
      </c>
      <c r="B16" s="6">
        <v>111296981</v>
      </c>
      <c r="C16" s="2" t="s">
        <v>26</v>
      </c>
      <c r="D16" s="2" t="s">
        <v>46</v>
      </c>
      <c r="E16" s="3" t="str">
        <f>HYPERLINK("http://www.genecards.org/cgi-bin/carddisp.pl?gene=COLCA1","COLCA1")</f>
        <v>COLCA1</v>
      </c>
      <c r="F16" s="4" t="s">
        <v>55</v>
      </c>
      <c r="G16" s="2" t="s">
        <v>56</v>
      </c>
      <c r="H16" s="2">
        <v>1787</v>
      </c>
      <c r="I16" s="2" t="s">
        <v>36</v>
      </c>
      <c r="J16" s="2" t="s">
        <v>31</v>
      </c>
      <c r="M16" s="2">
        <v>0.75</v>
      </c>
      <c r="N16" s="2">
        <v>0.25</v>
      </c>
      <c r="O16" s="2" t="s">
        <v>34</v>
      </c>
      <c r="P16" s="2" t="s">
        <v>34</v>
      </c>
      <c r="Q16" s="2" t="s">
        <v>34</v>
      </c>
      <c r="R16" s="2" t="s">
        <v>40</v>
      </c>
      <c r="S16" s="2" t="s">
        <v>37</v>
      </c>
      <c r="T16" s="2" t="s">
        <v>398</v>
      </c>
      <c r="U16" s="2" t="s">
        <v>400</v>
      </c>
      <c r="V16" s="2">
        <v>195</v>
      </c>
    </row>
    <row r="17" spans="1:22" ht="13" thickBot="1">
      <c r="A17" s="2" t="s">
        <v>43</v>
      </c>
      <c r="B17" s="6">
        <v>111298608</v>
      </c>
      <c r="C17" s="2" t="s">
        <v>26</v>
      </c>
      <c r="D17" s="2" t="s">
        <v>46</v>
      </c>
      <c r="E17" s="3" t="str">
        <f>HYPERLINK("http://www.genecards.org/cgi-bin/carddisp.pl?gene=COLCA1","COLCA1")</f>
        <v>COLCA1</v>
      </c>
      <c r="F17" s="4" t="s">
        <v>55</v>
      </c>
      <c r="G17" s="2" t="s">
        <v>56</v>
      </c>
      <c r="H17" s="2">
        <v>252</v>
      </c>
      <c r="I17" s="2" t="s">
        <v>33</v>
      </c>
      <c r="J17" s="2" t="s">
        <v>35</v>
      </c>
      <c r="M17" s="2">
        <v>0.75</v>
      </c>
      <c r="N17" s="2">
        <v>0.25</v>
      </c>
      <c r="O17" s="2" t="s">
        <v>34</v>
      </c>
      <c r="P17" s="2" t="s">
        <v>34</v>
      </c>
      <c r="Q17" s="2" t="s">
        <v>34</v>
      </c>
      <c r="R17" s="2" t="s">
        <v>40</v>
      </c>
      <c r="S17" s="2" t="s">
        <v>37</v>
      </c>
      <c r="T17" s="2" t="s">
        <v>407</v>
      </c>
      <c r="U17" s="2" t="s">
        <v>408</v>
      </c>
      <c r="V17" s="2">
        <v>54</v>
      </c>
    </row>
    <row r="18" spans="1:22" ht="13" thickBot="1">
      <c r="A18" s="2" t="s">
        <v>24</v>
      </c>
      <c r="B18" s="6">
        <v>197328508</v>
      </c>
      <c r="C18" s="2" t="s">
        <v>25</v>
      </c>
      <c r="D18" s="2" t="s">
        <v>27</v>
      </c>
      <c r="E18" s="3" t="str">
        <f>HYPERLINK("http://www.genecards.org/cgi-bin/carddisp.pl?gene=CRB1","CRB1")</f>
        <v>CRB1</v>
      </c>
      <c r="F18" s="4" t="s">
        <v>28</v>
      </c>
      <c r="G18" s="2" t="s">
        <v>30</v>
      </c>
      <c r="H18" s="2">
        <v>287</v>
      </c>
      <c r="I18" s="2" t="s">
        <v>31</v>
      </c>
      <c r="J18" s="2" t="s">
        <v>33</v>
      </c>
      <c r="M18" s="2">
        <v>0.75</v>
      </c>
      <c r="N18" s="2">
        <v>0.25</v>
      </c>
      <c r="O18" s="2" t="s">
        <v>34</v>
      </c>
      <c r="P18" s="2" t="s">
        <v>34</v>
      </c>
      <c r="Q18" s="2" t="s">
        <v>34</v>
      </c>
      <c r="R18" s="2" t="s">
        <v>40</v>
      </c>
      <c r="S18" s="2" t="s">
        <v>37</v>
      </c>
      <c r="T18" s="2" t="s">
        <v>41</v>
      </c>
      <c r="U18" s="2" t="s">
        <v>42</v>
      </c>
      <c r="V18" s="2">
        <v>1365</v>
      </c>
    </row>
    <row r="19" spans="1:22" ht="13" thickBot="1">
      <c r="A19" s="2" t="s">
        <v>186</v>
      </c>
      <c r="B19" s="6">
        <v>69401268</v>
      </c>
      <c r="C19" s="2" t="s">
        <v>25</v>
      </c>
      <c r="D19" s="2" t="s">
        <v>46</v>
      </c>
      <c r="E19" s="3" t="str">
        <f>HYPERLINK("http://www.genecards.org/cgi-bin/carddisp.pl?gene=DOK6","DOK6")</f>
        <v>DOK6</v>
      </c>
      <c r="F19" s="4" t="s">
        <v>198</v>
      </c>
      <c r="G19" s="2" t="s">
        <v>199</v>
      </c>
      <c r="H19" s="2">
        <v>109</v>
      </c>
      <c r="I19" s="2" t="s">
        <v>36</v>
      </c>
      <c r="J19" s="2" t="s">
        <v>31</v>
      </c>
      <c r="M19" s="2">
        <v>0.75</v>
      </c>
      <c r="N19" s="2">
        <v>0.25</v>
      </c>
      <c r="O19" s="2" t="s">
        <v>34</v>
      </c>
      <c r="P19" s="2" t="s">
        <v>34</v>
      </c>
      <c r="Q19" s="2" t="s">
        <v>34</v>
      </c>
      <c r="R19" s="2" t="s">
        <v>40</v>
      </c>
      <c r="S19" s="2" t="s">
        <v>37</v>
      </c>
      <c r="T19" s="2" t="s">
        <v>456</v>
      </c>
      <c r="U19" s="2" t="s">
        <v>457</v>
      </c>
      <c r="V19" s="2">
        <v>515</v>
      </c>
    </row>
    <row r="20" spans="1:22" ht="13" thickBot="1">
      <c r="A20" s="2" t="s">
        <v>154</v>
      </c>
      <c r="B20" s="6">
        <v>97466455</v>
      </c>
      <c r="C20" s="2" t="s">
        <v>25</v>
      </c>
      <c r="D20" s="2" t="s">
        <v>46</v>
      </c>
      <c r="E20" s="3" t="str">
        <f>HYPERLINK("http://www.genecards.org/cgi-bin/carddisp.pl?gene=EPHA6","EPHA6")</f>
        <v>EPHA6</v>
      </c>
      <c r="F20" s="4" t="s">
        <v>295</v>
      </c>
      <c r="G20" s="2" t="s">
        <v>296</v>
      </c>
      <c r="H20" s="2">
        <v>236</v>
      </c>
      <c r="I20" s="2" t="s">
        <v>36</v>
      </c>
      <c r="J20" s="2" t="s">
        <v>31</v>
      </c>
      <c r="M20" s="2">
        <v>0.75</v>
      </c>
      <c r="N20" s="2">
        <v>0.25</v>
      </c>
      <c r="O20" s="2" t="s">
        <v>34</v>
      </c>
      <c r="P20" s="2" t="s">
        <v>34</v>
      </c>
      <c r="Q20" s="2" t="s">
        <v>34</v>
      </c>
      <c r="R20" s="2" t="s">
        <v>40</v>
      </c>
      <c r="S20" s="2" t="s">
        <v>37</v>
      </c>
      <c r="T20" s="2" t="s">
        <v>485</v>
      </c>
      <c r="U20" s="2" t="s">
        <v>486</v>
      </c>
      <c r="V20" s="2">
        <v>440</v>
      </c>
    </row>
    <row r="21" spans="1:22" ht="13" thickBot="1">
      <c r="A21" s="2" t="s">
        <v>292</v>
      </c>
      <c r="B21" s="6">
        <v>151807860</v>
      </c>
      <c r="C21" s="2" t="s">
        <v>25</v>
      </c>
      <c r="D21" s="2" t="s">
        <v>46</v>
      </c>
      <c r="E21" s="3" t="str">
        <f>HYPERLINK("http://www.genecards.org/cgi-bin/carddisp.pl?gene=ESR1","ESR1")</f>
        <v>ESR1</v>
      </c>
      <c r="F21" s="4" t="s">
        <v>378</v>
      </c>
      <c r="G21" s="2" t="s">
        <v>379</v>
      </c>
      <c r="H21" s="2">
        <v>121</v>
      </c>
      <c r="I21" s="2" t="s">
        <v>31</v>
      </c>
      <c r="J21" s="2" t="s">
        <v>35</v>
      </c>
      <c r="M21" s="2">
        <v>0.75</v>
      </c>
      <c r="N21" s="2">
        <v>0.25</v>
      </c>
      <c r="O21" s="2" t="s">
        <v>34</v>
      </c>
      <c r="P21" s="2" t="s">
        <v>34</v>
      </c>
      <c r="Q21" s="2" t="s">
        <v>34</v>
      </c>
      <c r="R21" s="2" t="s">
        <v>40</v>
      </c>
      <c r="S21" s="2" t="s">
        <v>37</v>
      </c>
      <c r="T21" s="2" t="s">
        <v>502</v>
      </c>
      <c r="U21" s="2" t="s">
        <v>503</v>
      </c>
      <c r="V21" s="2">
        <v>132</v>
      </c>
    </row>
    <row r="22" spans="1:22" ht="13" thickBot="1">
      <c r="A22" s="2" t="s">
        <v>43</v>
      </c>
      <c r="B22" s="6">
        <v>49186745</v>
      </c>
      <c r="C22" s="2" t="s">
        <v>26</v>
      </c>
      <c r="D22" s="2" t="s">
        <v>27</v>
      </c>
      <c r="E22" s="3" t="str">
        <f>HYPERLINK("http://www.genecards.org/cgi-bin/carddisp.pl?gene=FOLH1","FOLH1")</f>
        <v>FOLH1</v>
      </c>
      <c r="F22" s="4" t="s">
        <v>61</v>
      </c>
      <c r="G22" s="2" t="s">
        <v>62</v>
      </c>
      <c r="H22" s="2">
        <v>610</v>
      </c>
      <c r="I22" s="2" t="s">
        <v>35</v>
      </c>
      <c r="J22" s="2" t="s">
        <v>33</v>
      </c>
      <c r="M22" s="2">
        <v>0.75</v>
      </c>
      <c r="N22" s="2">
        <v>0.25</v>
      </c>
      <c r="O22" s="2" t="s">
        <v>34</v>
      </c>
      <c r="P22" s="2" t="s">
        <v>34</v>
      </c>
      <c r="Q22" s="2" t="s">
        <v>34</v>
      </c>
      <c r="R22" s="2" t="s">
        <v>40</v>
      </c>
      <c r="S22" s="2" t="s">
        <v>37</v>
      </c>
      <c r="T22" s="2" t="s">
        <v>65</v>
      </c>
      <c r="U22" s="2" t="s">
        <v>66</v>
      </c>
      <c r="V22" s="2">
        <v>210</v>
      </c>
    </row>
    <row r="23" spans="1:22" ht="13" thickBot="1">
      <c r="A23" s="2" t="s">
        <v>43</v>
      </c>
      <c r="B23" s="6">
        <v>72138877</v>
      </c>
      <c r="C23" s="2" t="s">
        <v>25</v>
      </c>
      <c r="D23" s="2" t="s">
        <v>27</v>
      </c>
      <c r="E23" s="3" t="str">
        <f>HYPERLINK("http://www.genecards.org/cgi-bin/carddisp.pl?gene=FOLR3","FOLR3")</f>
        <v>FOLR3</v>
      </c>
      <c r="F23" s="4" t="s">
        <v>72</v>
      </c>
      <c r="G23" s="2" t="s">
        <v>73</v>
      </c>
      <c r="H23" s="2">
        <v>277</v>
      </c>
      <c r="I23" s="2" t="s">
        <v>33</v>
      </c>
      <c r="J23" s="2" t="s">
        <v>35</v>
      </c>
      <c r="M23" s="2">
        <v>0.75</v>
      </c>
      <c r="N23" s="2">
        <v>0.25</v>
      </c>
      <c r="O23" s="2" t="s">
        <v>34</v>
      </c>
      <c r="P23" s="2" t="s">
        <v>34</v>
      </c>
      <c r="Q23" s="2" t="s">
        <v>34</v>
      </c>
      <c r="R23" s="2" t="s">
        <v>40</v>
      </c>
      <c r="S23" s="2" t="s">
        <v>37</v>
      </c>
      <c r="T23" s="2" t="s">
        <v>74</v>
      </c>
      <c r="U23" s="2" t="s">
        <v>75</v>
      </c>
      <c r="V23" s="2">
        <v>1069</v>
      </c>
    </row>
    <row r="24" spans="1:22" ht="13" thickBot="1">
      <c r="A24" s="2" t="s">
        <v>166</v>
      </c>
      <c r="B24" s="6">
        <v>33461512</v>
      </c>
      <c r="C24" s="2" t="s">
        <v>26</v>
      </c>
      <c r="D24" s="2" t="s">
        <v>46</v>
      </c>
      <c r="E24" s="3" t="str">
        <f>HYPERLINK("http://www.genecards.org/cgi-bin/carddisp.pl?gene=FUT10","FUT10")</f>
        <v>FUT10</v>
      </c>
      <c r="F24" s="4" t="s">
        <v>413</v>
      </c>
      <c r="G24" s="2" t="s">
        <v>414</v>
      </c>
      <c r="H24" s="2">
        <v>210</v>
      </c>
      <c r="I24" s="2" t="s">
        <v>36</v>
      </c>
      <c r="J24" s="2" t="s">
        <v>31</v>
      </c>
      <c r="M24" s="2">
        <v>0.75</v>
      </c>
      <c r="N24" s="2">
        <v>0.25</v>
      </c>
      <c r="O24" s="2" t="s">
        <v>34</v>
      </c>
      <c r="P24" s="2" t="s">
        <v>34</v>
      </c>
      <c r="Q24" s="2" t="s">
        <v>34</v>
      </c>
      <c r="R24" s="2" t="s">
        <v>40</v>
      </c>
      <c r="S24" s="2" t="s">
        <v>37</v>
      </c>
      <c r="T24" s="2" t="s">
        <v>521</v>
      </c>
      <c r="U24" s="2" t="s">
        <v>523</v>
      </c>
      <c r="V24" s="2">
        <v>65</v>
      </c>
    </row>
    <row r="25" spans="1:22" ht="13" thickBot="1">
      <c r="A25" s="2" t="s">
        <v>23</v>
      </c>
      <c r="B25" s="6">
        <v>126472297</v>
      </c>
      <c r="C25" s="2" t="s">
        <v>25</v>
      </c>
      <c r="D25" s="2" t="s">
        <v>46</v>
      </c>
      <c r="E25" s="3" t="str">
        <f>HYPERLINK("http://www.genecards.org/cgi-bin/carddisp.pl?gene=GRAMD3","GRAMD3")</f>
        <v>GRAMD3</v>
      </c>
      <c r="F25" s="4" t="s">
        <v>353</v>
      </c>
      <c r="G25" s="2" t="s">
        <v>354</v>
      </c>
      <c r="H25" s="2">
        <v>431</v>
      </c>
      <c r="I25" s="2" t="s">
        <v>31</v>
      </c>
      <c r="J25" s="2" t="s">
        <v>36</v>
      </c>
      <c r="M25" s="2">
        <v>0.75</v>
      </c>
      <c r="N25" s="2">
        <v>0.25</v>
      </c>
      <c r="O25" s="2" t="s">
        <v>34</v>
      </c>
      <c r="P25" s="2" t="s">
        <v>34</v>
      </c>
      <c r="Q25" s="2" t="s">
        <v>34</v>
      </c>
      <c r="R25" s="2" t="s">
        <v>40</v>
      </c>
      <c r="S25" s="2" t="s">
        <v>37</v>
      </c>
      <c r="T25" s="2" t="s">
        <v>492</v>
      </c>
      <c r="U25" s="2" t="s">
        <v>493</v>
      </c>
      <c r="V25" s="2">
        <v>396</v>
      </c>
    </row>
    <row r="26" spans="1:22" ht="13" thickBot="1">
      <c r="A26" s="2" t="s">
        <v>71</v>
      </c>
      <c r="B26" s="6">
        <v>66678937</v>
      </c>
      <c r="C26" s="2" t="s">
        <v>26</v>
      </c>
      <c r="D26" s="2" t="s">
        <v>46</v>
      </c>
      <c r="E26" s="3" t="str">
        <f>HYPERLINK("http://www.genecards.org/cgi-bin/carddisp.pl?gene=GRIP1","GRIP1")</f>
        <v>GRIP1</v>
      </c>
      <c r="F26" s="4" t="s">
        <v>104</v>
      </c>
      <c r="G26" s="2" t="s">
        <v>105</v>
      </c>
      <c r="H26" s="2">
        <v>54</v>
      </c>
      <c r="I26" s="2" t="s">
        <v>33</v>
      </c>
      <c r="J26" s="2" t="s">
        <v>35</v>
      </c>
      <c r="M26" s="2">
        <v>0.75</v>
      </c>
      <c r="N26" s="2">
        <v>0.25</v>
      </c>
      <c r="O26" s="2" t="s">
        <v>34</v>
      </c>
      <c r="P26" s="2" t="s">
        <v>34</v>
      </c>
      <c r="Q26" s="2" t="s">
        <v>34</v>
      </c>
      <c r="R26" s="2" t="s">
        <v>40</v>
      </c>
      <c r="S26" s="2" t="s">
        <v>37</v>
      </c>
      <c r="T26" s="2" t="s">
        <v>359</v>
      </c>
      <c r="U26" s="2" t="s">
        <v>360</v>
      </c>
      <c r="V26" s="2">
        <v>1431</v>
      </c>
    </row>
    <row r="27" spans="1:22" ht="13" thickBot="1">
      <c r="A27" s="2" t="s">
        <v>154</v>
      </c>
      <c r="B27" s="6">
        <v>184035105</v>
      </c>
      <c r="C27" s="2" t="s">
        <v>25</v>
      </c>
      <c r="D27" s="2" t="s">
        <v>46</v>
      </c>
      <c r="E27" s="3" t="str">
        <f>HYPERLINK("http://www.genecards.org/cgi-bin/carddisp.pl?gene=HTR3D","HTR3D")</f>
        <v>HTR3D</v>
      </c>
      <c r="F27" s="4" t="s">
        <v>278</v>
      </c>
      <c r="G27" s="2" t="s">
        <v>279</v>
      </c>
      <c r="H27" s="2">
        <v>58</v>
      </c>
      <c r="I27" s="2" t="s">
        <v>31</v>
      </c>
      <c r="J27" s="2" t="s">
        <v>36</v>
      </c>
      <c r="M27" s="2">
        <v>0.75</v>
      </c>
      <c r="N27" s="2">
        <v>0.25</v>
      </c>
      <c r="O27" s="2" t="s">
        <v>34</v>
      </c>
      <c r="P27" s="2" t="s">
        <v>34</v>
      </c>
      <c r="Q27" s="2" t="s">
        <v>34</v>
      </c>
      <c r="R27" s="2" t="s">
        <v>40</v>
      </c>
      <c r="S27" s="2" t="s">
        <v>37</v>
      </c>
      <c r="T27" s="2" t="s">
        <v>384</v>
      </c>
      <c r="U27" s="2" t="s">
        <v>385</v>
      </c>
      <c r="V27" s="2">
        <v>658</v>
      </c>
    </row>
    <row r="28" spans="1:22" ht="13" thickBot="1">
      <c r="A28" s="2" t="s">
        <v>24</v>
      </c>
      <c r="B28" s="6">
        <v>24143081</v>
      </c>
      <c r="C28" s="2" t="s">
        <v>26</v>
      </c>
      <c r="D28" s="2" t="s">
        <v>46</v>
      </c>
      <c r="E28" s="3" t="str">
        <f>HYPERLINK("http://www.genecards.org/cgi-bin/carddisp.pl?gene=IL22RA1","IL22RA1")</f>
        <v>IL22RA1</v>
      </c>
      <c r="F28" s="4" t="s">
        <v>47</v>
      </c>
      <c r="G28" s="2" t="s">
        <v>48</v>
      </c>
      <c r="H28" s="2">
        <v>106</v>
      </c>
      <c r="I28" s="2" t="s">
        <v>36</v>
      </c>
      <c r="J28" s="2" t="s">
        <v>31</v>
      </c>
      <c r="M28" s="2">
        <v>0.75</v>
      </c>
      <c r="N28" s="2">
        <v>0.25</v>
      </c>
      <c r="O28" s="2" t="s">
        <v>34</v>
      </c>
      <c r="P28" s="2" t="s">
        <v>34</v>
      </c>
      <c r="Q28" s="2" t="s">
        <v>34</v>
      </c>
      <c r="R28" s="2" t="s">
        <v>40</v>
      </c>
      <c r="S28" s="2" t="s">
        <v>37</v>
      </c>
      <c r="T28" s="2" t="s">
        <v>49</v>
      </c>
      <c r="U28" s="2" t="s">
        <v>50</v>
      </c>
      <c r="V28" s="2">
        <v>295</v>
      </c>
    </row>
    <row r="29" spans="1:22" ht="13" thickBot="1">
      <c r="A29" s="2" t="s">
        <v>121</v>
      </c>
      <c r="B29" s="6">
        <v>130342944</v>
      </c>
      <c r="C29" s="2" t="s">
        <v>25</v>
      </c>
      <c r="D29" s="2" t="s">
        <v>27</v>
      </c>
      <c r="E29" s="3" t="str">
        <f>HYPERLINK("http://www.genecards.org/cgi-bin/carddisp.pl?gene=IMP4","IMP4")</f>
        <v>IMP4</v>
      </c>
      <c r="F29" s="4" t="s">
        <v>203</v>
      </c>
      <c r="G29" s="2" t="s">
        <v>205</v>
      </c>
      <c r="H29" s="2">
        <v>720</v>
      </c>
      <c r="I29" s="2" t="s">
        <v>36</v>
      </c>
      <c r="J29" s="2" t="s">
        <v>31</v>
      </c>
      <c r="M29" s="2">
        <v>0.75</v>
      </c>
      <c r="N29" s="2">
        <v>0.25</v>
      </c>
      <c r="O29" s="2" t="s">
        <v>34</v>
      </c>
      <c r="P29" s="2" t="s">
        <v>34</v>
      </c>
      <c r="Q29" s="2" t="s">
        <v>34</v>
      </c>
      <c r="R29" s="2" t="s">
        <v>40</v>
      </c>
      <c r="S29" s="2" t="s">
        <v>37</v>
      </c>
      <c r="T29" s="2" t="s">
        <v>209</v>
      </c>
      <c r="U29" s="2" t="s">
        <v>210</v>
      </c>
      <c r="V29" s="2">
        <v>203</v>
      </c>
    </row>
    <row r="30" spans="1:22" ht="13" thickBot="1">
      <c r="A30" s="2" t="s">
        <v>103</v>
      </c>
      <c r="B30" s="6">
        <v>10500011</v>
      </c>
      <c r="C30" s="2" t="s">
        <v>26</v>
      </c>
      <c r="D30" s="2" t="s">
        <v>46</v>
      </c>
      <c r="E30" s="3" t="str">
        <f>HYPERLINK("http://www.genecards.org/cgi-bin/carddisp.pl?gene=KEAP1","KEAP1")</f>
        <v>KEAP1</v>
      </c>
      <c r="F30" s="4" t="s">
        <v>219</v>
      </c>
      <c r="G30" s="2" t="s">
        <v>220</v>
      </c>
      <c r="H30" s="2">
        <v>12</v>
      </c>
      <c r="I30" s="2" t="s">
        <v>35</v>
      </c>
      <c r="J30" s="2" t="s">
        <v>33</v>
      </c>
      <c r="M30" s="2">
        <v>0.75</v>
      </c>
      <c r="N30" s="2">
        <v>0.25</v>
      </c>
      <c r="O30" s="2" t="s">
        <v>34</v>
      </c>
      <c r="P30" s="2" t="s">
        <v>34</v>
      </c>
      <c r="Q30" s="2" t="s">
        <v>34</v>
      </c>
      <c r="R30" s="2" t="s">
        <v>40</v>
      </c>
      <c r="S30" s="2" t="s">
        <v>37</v>
      </c>
      <c r="T30" s="2" t="s">
        <v>460</v>
      </c>
      <c r="U30" s="2" t="s">
        <v>461</v>
      </c>
      <c r="V30" s="2">
        <v>142</v>
      </c>
    </row>
    <row r="31" spans="1:22" ht="13" thickBot="1">
      <c r="A31" s="2" t="s">
        <v>331</v>
      </c>
      <c r="B31" s="6">
        <v>136757114</v>
      </c>
      <c r="C31" s="2" t="s">
        <v>26</v>
      </c>
      <c r="D31" s="2" t="s">
        <v>46</v>
      </c>
      <c r="E31" s="3" t="str">
        <f>HYPERLINK("http://www.genecards.org/cgi-bin/carddisp.pl?gene=LCN8","LCN8")</f>
        <v>LCN8</v>
      </c>
      <c r="F31" s="4" t="s">
        <v>431</v>
      </c>
      <c r="G31" s="2" t="s">
        <v>432</v>
      </c>
      <c r="H31" s="2">
        <v>189</v>
      </c>
      <c r="I31" s="2" t="s">
        <v>33</v>
      </c>
      <c r="J31" s="2" t="s">
        <v>35</v>
      </c>
      <c r="M31" s="2">
        <v>0.75</v>
      </c>
      <c r="N31" s="2">
        <v>0.25</v>
      </c>
      <c r="O31" s="2" t="s">
        <v>34</v>
      </c>
      <c r="P31" s="2" t="s">
        <v>34</v>
      </c>
      <c r="Q31" s="2" t="s">
        <v>34</v>
      </c>
      <c r="R31" s="2" t="s">
        <v>40</v>
      </c>
      <c r="S31" s="2" t="s">
        <v>37</v>
      </c>
      <c r="T31" s="2" t="s">
        <v>527</v>
      </c>
      <c r="U31" s="2" t="s">
        <v>529</v>
      </c>
      <c r="V31" s="2">
        <v>176</v>
      </c>
    </row>
    <row r="32" spans="1:22" ht="13" thickBot="1">
      <c r="A32" s="2" t="s">
        <v>121</v>
      </c>
      <c r="B32" s="6">
        <v>96739851</v>
      </c>
      <c r="C32" s="2" t="s">
        <v>26</v>
      </c>
      <c r="D32" s="2" t="s">
        <v>46</v>
      </c>
      <c r="E32" s="3" t="str">
        <f>HYPERLINK("http://www.genecards.org/cgi-bin/carddisp.pl?gene=LMAN2L","LMAN2L")</f>
        <v>LMAN2L</v>
      </c>
      <c r="F32" s="4" t="s">
        <v>242</v>
      </c>
      <c r="G32" s="2" t="s">
        <v>243</v>
      </c>
      <c r="H32" s="2">
        <v>100</v>
      </c>
      <c r="I32" s="2" t="s">
        <v>35</v>
      </c>
      <c r="J32" s="2" t="s">
        <v>33</v>
      </c>
      <c r="M32" s="2">
        <v>0.75</v>
      </c>
      <c r="N32" s="2">
        <v>0.25</v>
      </c>
      <c r="O32" s="2" t="s">
        <v>34</v>
      </c>
      <c r="P32" s="2" t="s">
        <v>34</v>
      </c>
      <c r="Q32" s="2" t="s">
        <v>34</v>
      </c>
      <c r="R32" s="2" t="s">
        <v>40</v>
      </c>
      <c r="S32" s="2" t="s">
        <v>466</v>
      </c>
      <c r="T32" s="2" t="s">
        <v>467</v>
      </c>
      <c r="U32" s="2" t="s">
        <v>468</v>
      </c>
      <c r="V32" s="2">
        <v>76</v>
      </c>
    </row>
    <row r="33" spans="1:22" ht="13" thickBot="1">
      <c r="A33" s="2" t="s">
        <v>154</v>
      </c>
      <c r="B33" s="6">
        <v>46545250</v>
      </c>
      <c r="C33" s="2" t="s">
        <v>26</v>
      </c>
      <c r="D33" s="2" t="s">
        <v>46</v>
      </c>
      <c r="E33" s="3" t="str">
        <f>HYPERLINK("http://www.genecards.org/cgi-bin/carddisp.pl?gene=LRRC2","LRRC2")</f>
        <v>LRRC2</v>
      </c>
      <c r="F33" s="4" t="s">
        <v>307</v>
      </c>
      <c r="G33" s="2" t="s">
        <v>308</v>
      </c>
      <c r="H33" s="2">
        <v>383</v>
      </c>
      <c r="I33" s="2" t="s">
        <v>33</v>
      </c>
      <c r="J33" s="2" t="s">
        <v>36</v>
      </c>
      <c r="M33" s="2">
        <v>0.75</v>
      </c>
      <c r="N33" s="2">
        <v>0.25</v>
      </c>
      <c r="O33" s="2" t="s">
        <v>34</v>
      </c>
      <c r="P33" s="2" t="s">
        <v>34</v>
      </c>
      <c r="Q33" s="2" t="s">
        <v>34</v>
      </c>
      <c r="R33" s="2" t="s">
        <v>40</v>
      </c>
      <c r="S33" s="2" t="s">
        <v>37</v>
      </c>
      <c r="T33" s="2" t="s">
        <v>479</v>
      </c>
      <c r="U33" s="2" t="s">
        <v>480</v>
      </c>
      <c r="V33" s="2">
        <v>317</v>
      </c>
    </row>
    <row r="34" spans="1:22" ht="13" thickBot="1">
      <c r="A34" s="2" t="s">
        <v>112</v>
      </c>
      <c r="B34" s="6">
        <v>99731404</v>
      </c>
      <c r="C34" s="2" t="s">
        <v>26</v>
      </c>
      <c r="D34" s="2" t="s">
        <v>46</v>
      </c>
      <c r="E34" s="3" t="str">
        <f>HYPERLINK("http://www.genecards.org/cgi-bin/carddisp.pl?gene=LYSMD4","LYSMD4")</f>
        <v>LYSMD4</v>
      </c>
      <c r="F34" s="4" t="s">
        <v>155</v>
      </c>
      <c r="G34" s="2" t="s">
        <v>156</v>
      </c>
      <c r="H34" s="2">
        <v>109</v>
      </c>
      <c r="I34" s="2" t="s">
        <v>36</v>
      </c>
      <c r="J34" s="2" t="s">
        <v>31</v>
      </c>
      <c r="M34" s="2">
        <v>0.75</v>
      </c>
      <c r="N34" s="2">
        <v>0.25</v>
      </c>
      <c r="O34" s="2" t="s">
        <v>34</v>
      </c>
      <c r="P34" s="2" t="s">
        <v>34</v>
      </c>
      <c r="Q34" s="2" t="s">
        <v>34</v>
      </c>
      <c r="R34" s="2" t="s">
        <v>40</v>
      </c>
      <c r="S34" s="2" t="s">
        <v>37</v>
      </c>
      <c r="T34" s="2" t="s">
        <v>433</v>
      </c>
      <c r="U34" s="2" t="s">
        <v>434</v>
      </c>
      <c r="V34" s="2">
        <v>708</v>
      </c>
    </row>
    <row r="35" spans="1:22" ht="13" thickBot="1">
      <c r="A35" s="2" t="s">
        <v>292</v>
      </c>
      <c r="B35" s="6">
        <v>41920834</v>
      </c>
      <c r="C35" s="2" t="s">
        <v>26</v>
      </c>
      <c r="D35" s="2" t="s">
        <v>27</v>
      </c>
      <c r="E35" s="3" t="str">
        <f>HYPERLINK("http://www.genecards.org/cgi-bin/carddisp.pl?gene=MED20","MED20")</f>
        <v>MED20</v>
      </c>
      <c r="F35" s="4" t="s">
        <v>309</v>
      </c>
      <c r="G35" s="2" t="s">
        <v>310</v>
      </c>
      <c r="H35" s="2">
        <v>109</v>
      </c>
      <c r="I35" s="2" t="s">
        <v>36</v>
      </c>
      <c r="J35" s="2" t="s">
        <v>31</v>
      </c>
      <c r="M35" s="2">
        <v>0.75</v>
      </c>
      <c r="N35" s="2">
        <v>0.25</v>
      </c>
      <c r="O35" s="2" t="s">
        <v>34</v>
      </c>
      <c r="P35" s="2" t="s">
        <v>34</v>
      </c>
      <c r="Q35" s="2" t="s">
        <v>34</v>
      </c>
      <c r="R35" s="2" t="s">
        <v>40</v>
      </c>
      <c r="S35" s="2" t="s">
        <v>37</v>
      </c>
      <c r="T35" s="2" t="s">
        <v>313</v>
      </c>
      <c r="U35" s="2" t="s">
        <v>314</v>
      </c>
      <c r="V35" s="2">
        <v>42</v>
      </c>
    </row>
    <row r="36" spans="1:22" ht="13" thickBot="1">
      <c r="A36" s="2" t="s">
        <v>130</v>
      </c>
      <c r="B36" s="6">
        <v>32522226</v>
      </c>
      <c r="C36" s="2" t="s">
        <v>26</v>
      </c>
      <c r="D36" s="2" t="s">
        <v>46</v>
      </c>
      <c r="E36" s="3" t="str">
        <f>HYPERLINK("http://www.genecards.org/cgi-bin/carddisp.pl?gene=N4BP2L2","N4BP2L2")</f>
        <v>N4BP2L2</v>
      </c>
      <c r="F36" s="4" t="s">
        <v>133</v>
      </c>
      <c r="G36" s="2" t="s">
        <v>134</v>
      </c>
      <c r="H36" s="2">
        <v>156</v>
      </c>
      <c r="I36" s="2" t="s">
        <v>33</v>
      </c>
      <c r="J36" s="2" t="s">
        <v>35</v>
      </c>
      <c r="M36" s="2">
        <v>0.75</v>
      </c>
      <c r="N36" s="2">
        <v>0.25</v>
      </c>
      <c r="O36" s="2" t="s">
        <v>34</v>
      </c>
      <c r="P36" s="2" t="s">
        <v>34</v>
      </c>
      <c r="Q36" s="2" t="s">
        <v>34</v>
      </c>
      <c r="R36" s="2" t="s">
        <v>40</v>
      </c>
      <c r="S36" s="2" t="s">
        <v>37</v>
      </c>
      <c r="T36" s="2" t="s">
        <v>421</v>
      </c>
      <c r="U36" s="2" t="s">
        <v>422</v>
      </c>
      <c r="V36" s="2">
        <v>324</v>
      </c>
    </row>
    <row r="37" spans="1:22" ht="13" thickBot="1">
      <c r="A37" s="2" t="s">
        <v>162</v>
      </c>
      <c r="B37" s="6">
        <v>66826749</v>
      </c>
      <c r="C37" s="2" t="s">
        <v>26</v>
      </c>
      <c r="D37" s="2" t="s">
        <v>46</v>
      </c>
      <c r="E37" s="3" t="str">
        <f>HYPERLINK("http://www.genecards.org/cgi-bin/carddisp.pl?gene=NAE1","NAE1")</f>
        <v>NAE1</v>
      </c>
      <c r="F37" s="4" t="s">
        <v>167</v>
      </c>
      <c r="G37" s="2" t="s">
        <v>168</v>
      </c>
      <c r="H37" s="2">
        <v>78</v>
      </c>
      <c r="I37" s="2" t="s">
        <v>35</v>
      </c>
      <c r="J37" s="2" t="s">
        <v>36</v>
      </c>
      <c r="M37" s="2">
        <v>0.75</v>
      </c>
      <c r="N37" s="2">
        <v>0.25</v>
      </c>
      <c r="O37" s="2" t="s">
        <v>34</v>
      </c>
      <c r="P37" s="2" t="s">
        <v>34</v>
      </c>
      <c r="Q37" s="2" t="s">
        <v>34</v>
      </c>
      <c r="R37" s="2" t="s">
        <v>40</v>
      </c>
      <c r="S37" s="2" t="s">
        <v>37</v>
      </c>
      <c r="T37" s="2" t="s">
        <v>444</v>
      </c>
      <c r="U37" s="2" t="s">
        <v>445</v>
      </c>
      <c r="V37" s="2">
        <v>302</v>
      </c>
    </row>
    <row r="38" spans="1:22" ht="13" thickBot="1">
      <c r="A38" s="2" t="s">
        <v>166</v>
      </c>
      <c r="B38" s="6">
        <v>89981511</v>
      </c>
      <c r="C38" s="2" t="s">
        <v>26</v>
      </c>
      <c r="D38" s="2" t="s">
        <v>27</v>
      </c>
      <c r="E38" s="3" t="str">
        <f>HYPERLINK("http://www.genecards.org/cgi-bin/carddisp.pl?gene=NBN","NBN")</f>
        <v>NBN</v>
      </c>
      <c r="F38" s="4" t="s">
        <v>174</v>
      </c>
      <c r="G38" s="2" t="s">
        <v>175</v>
      </c>
      <c r="H38" s="2">
        <v>395</v>
      </c>
      <c r="I38" s="2" t="s">
        <v>35</v>
      </c>
      <c r="J38" s="2" t="s">
        <v>36</v>
      </c>
      <c r="M38" s="2">
        <v>0.75</v>
      </c>
      <c r="N38" s="2">
        <v>0.25</v>
      </c>
      <c r="O38" s="2" t="s">
        <v>34</v>
      </c>
      <c r="P38" s="2" t="s">
        <v>34</v>
      </c>
      <c r="Q38" s="2" t="s">
        <v>34</v>
      </c>
      <c r="R38" s="2" t="s">
        <v>40</v>
      </c>
      <c r="S38" s="2" t="s">
        <v>332</v>
      </c>
      <c r="T38" s="2" t="s">
        <v>333</v>
      </c>
      <c r="U38" s="2" t="s">
        <v>334</v>
      </c>
      <c r="V38" s="2">
        <v>112</v>
      </c>
    </row>
    <row r="39" spans="1:22" ht="25" thickBot="1">
      <c r="A39" s="2" t="s">
        <v>186</v>
      </c>
      <c r="B39" s="6">
        <v>58165830</v>
      </c>
      <c r="C39" s="2" t="s">
        <v>25</v>
      </c>
      <c r="D39" s="2" t="s">
        <v>46</v>
      </c>
      <c r="E39" s="3" t="str">
        <f>HYPERLINK("http://www.genecards.org/cgi-bin/carddisp.pl?gene=NEDD4L","NEDD4L")</f>
        <v>NEDD4L</v>
      </c>
      <c r="F39" s="4" t="s">
        <v>189</v>
      </c>
      <c r="G39" s="2" t="s">
        <v>190</v>
      </c>
      <c r="H39" s="2">
        <v>204</v>
      </c>
      <c r="I39" s="2" t="s">
        <v>31</v>
      </c>
      <c r="J39" s="2" t="s">
        <v>36</v>
      </c>
      <c r="M39" s="2">
        <v>0.75</v>
      </c>
      <c r="N39" s="2">
        <v>0.25</v>
      </c>
      <c r="O39" s="2" t="s">
        <v>34</v>
      </c>
      <c r="P39" s="2" t="s">
        <v>34</v>
      </c>
      <c r="Q39" s="2" t="s">
        <v>34</v>
      </c>
      <c r="R39" s="2" t="s">
        <v>40</v>
      </c>
      <c r="S39" s="2" t="s">
        <v>37</v>
      </c>
      <c r="T39" s="2" t="s">
        <v>452</v>
      </c>
      <c r="U39" s="2" t="s">
        <v>453</v>
      </c>
      <c r="V39" s="2">
        <v>176</v>
      </c>
    </row>
    <row r="40" spans="1:22" ht="13" thickBot="1">
      <c r="A40" s="2" t="s">
        <v>331</v>
      </c>
      <c r="B40" s="6">
        <v>124292863</v>
      </c>
      <c r="C40" s="2" t="s">
        <v>25</v>
      </c>
      <c r="D40" s="2" t="s">
        <v>27</v>
      </c>
      <c r="E40" s="3" t="str">
        <f>HYPERLINK("http://www.genecards.org/cgi-bin/carddisp.pl?gene=NEK6","NEK6")</f>
        <v>NEK6</v>
      </c>
      <c r="F40" s="4" t="s">
        <v>339</v>
      </c>
      <c r="G40" s="2" t="s">
        <v>340</v>
      </c>
      <c r="H40" s="2">
        <v>183</v>
      </c>
      <c r="I40" s="2" t="s">
        <v>33</v>
      </c>
      <c r="J40" s="2" t="s">
        <v>35</v>
      </c>
      <c r="M40" s="2">
        <v>0.75</v>
      </c>
      <c r="N40" s="2">
        <v>0.25</v>
      </c>
      <c r="O40" s="2" t="s">
        <v>34</v>
      </c>
      <c r="P40" s="2" t="s">
        <v>34</v>
      </c>
      <c r="Q40" s="2" t="s">
        <v>34</v>
      </c>
      <c r="R40" s="2" t="s">
        <v>40</v>
      </c>
      <c r="S40" s="2" t="s">
        <v>37</v>
      </c>
      <c r="T40" s="2" t="s">
        <v>341</v>
      </c>
      <c r="U40" s="2" t="s">
        <v>342</v>
      </c>
      <c r="V40" s="2">
        <v>49</v>
      </c>
    </row>
    <row r="41" spans="1:22" ht="13" thickBot="1">
      <c r="A41" s="2" t="s">
        <v>154</v>
      </c>
      <c r="B41" s="6">
        <v>48539707</v>
      </c>
      <c r="C41" s="2" t="s">
        <v>26</v>
      </c>
      <c r="D41" s="2" t="s">
        <v>27</v>
      </c>
      <c r="E41" s="3" t="str">
        <f>HYPERLINK("http://www.genecards.org/cgi-bin/carddisp.pl?gene=PFKFB4","PFKFB4")</f>
        <v>PFKFB4</v>
      </c>
      <c r="F41" s="4" t="s">
        <v>231</v>
      </c>
      <c r="G41" s="2" t="s">
        <v>232</v>
      </c>
      <c r="H41" s="2">
        <v>717</v>
      </c>
      <c r="I41" s="2" t="s">
        <v>33</v>
      </c>
      <c r="J41" s="2" t="s">
        <v>31</v>
      </c>
      <c r="M41" s="2">
        <v>0.75</v>
      </c>
      <c r="N41" s="2">
        <v>0.25</v>
      </c>
      <c r="O41" s="2" t="s">
        <v>34</v>
      </c>
      <c r="P41" s="2" t="s">
        <v>34</v>
      </c>
      <c r="Q41" s="2" t="s">
        <v>34</v>
      </c>
      <c r="R41" s="2" t="s">
        <v>40</v>
      </c>
      <c r="S41" s="2" t="s">
        <v>37</v>
      </c>
      <c r="T41" s="2" t="s">
        <v>235</v>
      </c>
      <c r="U41" s="2" t="s">
        <v>236</v>
      </c>
      <c r="V41" s="2">
        <v>591</v>
      </c>
    </row>
    <row r="42" spans="1:22" ht="13" thickBot="1">
      <c r="A42" s="2" t="s">
        <v>103</v>
      </c>
      <c r="B42" s="6">
        <v>42132449</v>
      </c>
      <c r="C42" s="2" t="s">
        <v>26</v>
      </c>
      <c r="D42" s="2" t="s">
        <v>27</v>
      </c>
      <c r="E42" s="3" t="str">
        <f>HYPERLINK("http://www.genecards.org/cgi-bin/carddisp.pl?gene=POU2F2","POU2F2")</f>
        <v>POU2F2</v>
      </c>
      <c r="F42" s="4" t="s">
        <v>148</v>
      </c>
      <c r="G42" s="2" t="s">
        <v>149</v>
      </c>
      <c r="H42" s="2">
        <v>23</v>
      </c>
      <c r="I42" s="2" t="s">
        <v>35</v>
      </c>
      <c r="J42" s="2" t="s">
        <v>36</v>
      </c>
      <c r="M42" s="2">
        <v>0.75</v>
      </c>
      <c r="N42" s="2">
        <v>0.25</v>
      </c>
      <c r="O42" s="2" t="s">
        <v>34</v>
      </c>
      <c r="P42" s="2" t="s">
        <v>34</v>
      </c>
      <c r="Q42" s="2" t="s">
        <v>34</v>
      </c>
      <c r="R42" s="2" t="s">
        <v>40</v>
      </c>
      <c r="S42" s="2" t="s">
        <v>171</v>
      </c>
      <c r="T42" s="2" t="s">
        <v>172</v>
      </c>
      <c r="U42" s="2" t="s">
        <v>173</v>
      </c>
      <c r="V42" s="2">
        <v>418</v>
      </c>
    </row>
    <row r="43" spans="1:22" ht="13" thickBot="1">
      <c r="A43" s="2" t="s">
        <v>121</v>
      </c>
      <c r="B43" s="6">
        <v>27138428</v>
      </c>
      <c r="C43" s="2" t="s">
        <v>26</v>
      </c>
      <c r="D43" s="2" t="s">
        <v>46</v>
      </c>
      <c r="E43" s="3" t="str">
        <f>HYPERLINK("http://www.genecards.org/cgi-bin/carddisp.pl?gene=PRR30","PRR30")</f>
        <v>PRR30</v>
      </c>
      <c r="F43" s="4" t="s">
        <v>255</v>
      </c>
      <c r="G43" s="2" t="s">
        <v>256</v>
      </c>
      <c r="H43" s="2">
        <v>361</v>
      </c>
      <c r="I43" s="2" t="s">
        <v>35</v>
      </c>
      <c r="J43" s="2" t="s">
        <v>36</v>
      </c>
      <c r="M43" s="2">
        <v>0.75</v>
      </c>
      <c r="N43" s="2">
        <v>0.25</v>
      </c>
      <c r="O43" s="2" t="s">
        <v>34</v>
      </c>
      <c r="P43" s="2" t="s">
        <v>34</v>
      </c>
      <c r="Q43" s="2" t="s">
        <v>34</v>
      </c>
      <c r="R43" s="2" t="s">
        <v>40</v>
      </c>
      <c r="S43" s="2" t="s">
        <v>37</v>
      </c>
      <c r="T43" s="2" t="s">
        <v>462</v>
      </c>
      <c r="U43" s="2" t="s">
        <v>463</v>
      </c>
      <c r="V43" s="2">
        <v>269</v>
      </c>
    </row>
    <row r="44" spans="1:22" ht="13" thickBot="1">
      <c r="A44" s="2" t="s">
        <v>23</v>
      </c>
      <c r="B44" s="6">
        <v>58617689</v>
      </c>
      <c r="C44" s="2" t="s">
        <v>25</v>
      </c>
      <c r="D44" s="2" t="s">
        <v>46</v>
      </c>
      <c r="E44" s="3" t="str">
        <f>HYPERLINK("http://www.genecards.org/cgi-bin/carddisp.pl?gene=RAB3C","RAB3C")</f>
        <v>RAB3C</v>
      </c>
      <c r="F44" s="4" t="s">
        <v>368</v>
      </c>
      <c r="G44" s="2" t="s">
        <v>369</v>
      </c>
      <c r="H44" s="2">
        <v>39</v>
      </c>
      <c r="I44" s="2" t="s">
        <v>36</v>
      </c>
      <c r="J44" s="2" t="s">
        <v>33</v>
      </c>
      <c r="M44" s="2">
        <v>0.75</v>
      </c>
      <c r="N44" s="2">
        <v>0.25</v>
      </c>
      <c r="O44" s="2" t="s">
        <v>34</v>
      </c>
      <c r="P44" s="2" t="s">
        <v>34</v>
      </c>
      <c r="Q44" s="2" t="s">
        <v>34</v>
      </c>
      <c r="R44" s="2" t="s">
        <v>40</v>
      </c>
      <c r="S44" s="2" t="s">
        <v>37</v>
      </c>
      <c r="T44" s="2" t="s">
        <v>496</v>
      </c>
      <c r="U44" s="2" t="s">
        <v>497</v>
      </c>
      <c r="V44" s="2">
        <v>302</v>
      </c>
    </row>
    <row r="45" spans="1:22" ht="13" thickBot="1">
      <c r="A45" s="2" t="s">
        <v>71</v>
      </c>
      <c r="B45" s="6">
        <v>69739827</v>
      </c>
      <c r="C45" s="2" t="s">
        <v>25</v>
      </c>
      <c r="D45" s="2" t="s">
        <v>27</v>
      </c>
      <c r="E45" s="3" t="str">
        <f>HYPERLINK("http://www.genecards.org/cgi-bin/carddisp.pl?gene=RAB3IP","RAB3IP")</f>
        <v>RAB3IP</v>
      </c>
      <c r="F45" s="4" t="s">
        <v>89</v>
      </c>
      <c r="G45" s="2" t="s">
        <v>90</v>
      </c>
      <c r="H45" s="2">
        <v>436</v>
      </c>
      <c r="I45" s="2" t="s">
        <v>31</v>
      </c>
      <c r="J45" s="2" t="s">
        <v>36</v>
      </c>
      <c r="M45" s="2">
        <v>0.75</v>
      </c>
      <c r="N45" s="2">
        <v>0.25</v>
      </c>
      <c r="O45" s="2" t="s">
        <v>34</v>
      </c>
      <c r="P45" s="2" t="s">
        <v>34</v>
      </c>
      <c r="Q45" s="2" t="s">
        <v>34</v>
      </c>
      <c r="R45" s="2" t="s">
        <v>40</v>
      </c>
      <c r="S45" s="2" t="s">
        <v>93</v>
      </c>
      <c r="T45" s="2" t="s">
        <v>94</v>
      </c>
      <c r="U45" s="2" t="s">
        <v>95</v>
      </c>
      <c r="V45" s="2">
        <v>1387</v>
      </c>
    </row>
    <row r="46" spans="1:22" ht="13" thickBot="1">
      <c r="A46" s="2" t="s">
        <v>96</v>
      </c>
      <c r="B46" s="6">
        <v>21057834</v>
      </c>
      <c r="C46" s="2" t="s">
        <v>25</v>
      </c>
      <c r="D46" s="2" t="s">
        <v>27</v>
      </c>
      <c r="E46" s="3" t="str">
        <f>HYPERLINK("http://www.genecards.org/cgi-bin/carddisp.pl?gene=RNASE8","RNASE8")</f>
        <v>RNASE8</v>
      </c>
      <c r="F46" s="4" t="s">
        <v>108</v>
      </c>
      <c r="G46" s="2" t="s">
        <v>109</v>
      </c>
      <c r="H46" s="2">
        <v>13</v>
      </c>
      <c r="I46" s="2" t="s">
        <v>36</v>
      </c>
      <c r="J46" s="2" t="s">
        <v>31</v>
      </c>
      <c r="M46" s="2">
        <v>0.75</v>
      </c>
      <c r="N46" s="2">
        <v>0.25</v>
      </c>
      <c r="O46" s="2" t="s">
        <v>34</v>
      </c>
      <c r="P46" s="2" t="s">
        <v>34</v>
      </c>
      <c r="Q46" s="2" t="s">
        <v>34</v>
      </c>
      <c r="R46" s="2" t="s">
        <v>40</v>
      </c>
      <c r="S46" s="2" t="s">
        <v>37</v>
      </c>
      <c r="T46" s="2" t="s">
        <v>110</v>
      </c>
      <c r="U46" s="2" t="s">
        <v>111</v>
      </c>
      <c r="V46" s="2">
        <v>33</v>
      </c>
    </row>
    <row r="47" spans="1:22" ht="13" thickBot="1">
      <c r="A47" s="2" t="s">
        <v>392</v>
      </c>
      <c r="B47" s="6">
        <v>156643882</v>
      </c>
      <c r="C47" s="2" t="s">
        <v>25</v>
      </c>
      <c r="D47" s="2" t="s">
        <v>46</v>
      </c>
      <c r="E47" s="3" t="str">
        <f>HYPERLINK("http://www.genecards.org/cgi-bin/carddisp.pl?gene=RNF32","RNF32")</f>
        <v>RNF32</v>
      </c>
      <c r="F47" s="4" t="s">
        <v>401</v>
      </c>
      <c r="G47" s="2" t="s">
        <v>402</v>
      </c>
      <c r="H47" s="2">
        <v>4</v>
      </c>
      <c r="I47" s="2" t="s">
        <v>33</v>
      </c>
      <c r="J47" s="2" t="s">
        <v>35</v>
      </c>
      <c r="M47" s="2">
        <v>0.75</v>
      </c>
      <c r="N47" s="2">
        <v>0.25</v>
      </c>
      <c r="O47" s="2" t="s">
        <v>34</v>
      </c>
      <c r="P47" s="2" t="s">
        <v>34</v>
      </c>
      <c r="Q47" s="2" t="s">
        <v>34</v>
      </c>
      <c r="R47" s="2" t="s">
        <v>40</v>
      </c>
      <c r="S47" s="2" t="s">
        <v>37</v>
      </c>
      <c r="T47" s="2" t="s">
        <v>512</v>
      </c>
      <c r="U47" s="2" t="s">
        <v>514</v>
      </c>
      <c r="V47" s="2">
        <v>279</v>
      </c>
    </row>
    <row r="48" spans="1:22" ht="13" thickBot="1">
      <c r="A48" s="2" t="s">
        <v>437</v>
      </c>
      <c r="B48" s="6">
        <v>154398396</v>
      </c>
      <c r="C48" s="2" t="s">
        <v>25</v>
      </c>
      <c r="D48" s="2" t="s">
        <v>46</v>
      </c>
      <c r="E48" s="3" t="str">
        <f>HYPERLINK("http://www.genecards.org/cgi-bin/carddisp.pl?gene=RPL10","RPL10")</f>
        <v>RPL10</v>
      </c>
      <c r="F48" s="4" t="s">
        <v>446</v>
      </c>
      <c r="G48" s="2" t="s">
        <v>447</v>
      </c>
      <c r="H48" s="2">
        <v>293</v>
      </c>
      <c r="I48" s="2" t="s">
        <v>33</v>
      </c>
      <c r="J48" s="2" t="s">
        <v>35</v>
      </c>
      <c r="M48" s="2">
        <v>0.75</v>
      </c>
      <c r="N48" s="2">
        <v>0.25</v>
      </c>
      <c r="O48" s="2" t="s">
        <v>34</v>
      </c>
      <c r="P48" s="2" t="s">
        <v>34</v>
      </c>
      <c r="Q48" s="2" t="s">
        <v>34</v>
      </c>
      <c r="R48" s="2" t="s">
        <v>40</v>
      </c>
      <c r="S48" s="2" t="s">
        <v>37</v>
      </c>
      <c r="T48" s="2" t="s">
        <v>545</v>
      </c>
      <c r="U48" s="2" t="s">
        <v>546</v>
      </c>
      <c r="V48" s="2">
        <v>146</v>
      </c>
    </row>
    <row r="49" spans="1:22" ht="15" customHeight="1" thickBot="1">
      <c r="A49" s="2" t="s">
        <v>292</v>
      </c>
      <c r="B49" s="6">
        <v>33200839</v>
      </c>
      <c r="C49" s="2" t="s">
        <v>26</v>
      </c>
      <c r="D49" s="2" t="s">
        <v>27</v>
      </c>
      <c r="E49" s="3" t="str">
        <f>HYPERLINK("http://www.genecards.org/cgi-bin/carddisp.pl?gene=RXRB","RXRB")</f>
        <v>RXRB</v>
      </c>
      <c r="F49" s="4" t="s">
        <v>301</v>
      </c>
      <c r="G49" s="2" t="s">
        <v>302</v>
      </c>
      <c r="H49" s="2">
        <v>13</v>
      </c>
      <c r="I49" s="2" t="s">
        <v>35</v>
      </c>
      <c r="J49" s="2" t="s">
        <v>33</v>
      </c>
      <c r="M49" s="2">
        <v>0.75</v>
      </c>
      <c r="N49" s="2">
        <v>0.25</v>
      </c>
      <c r="O49" s="2" t="s">
        <v>34</v>
      </c>
      <c r="P49" s="2" t="s">
        <v>34</v>
      </c>
      <c r="Q49" s="2" t="s">
        <v>34</v>
      </c>
      <c r="R49" s="2" t="s">
        <v>40</v>
      </c>
      <c r="S49" s="2" t="s">
        <v>37</v>
      </c>
      <c r="T49" s="2" t="s">
        <v>303</v>
      </c>
      <c r="U49" s="2" t="s">
        <v>304</v>
      </c>
      <c r="V49" s="2">
        <v>158</v>
      </c>
    </row>
    <row r="50" spans="1:22" ht="13" thickBot="1">
      <c r="A50" s="2" t="s">
        <v>154</v>
      </c>
      <c r="B50" s="6">
        <v>171014513</v>
      </c>
      <c r="C50" s="2" t="s">
        <v>26</v>
      </c>
      <c r="D50" s="2" t="s">
        <v>27</v>
      </c>
      <c r="E50" s="3" t="str">
        <f>HYPERLINK("http://www.genecards.org/cgi-bin/carddisp.pl?gene=SLC2A2","SLC2A2")</f>
        <v>SLC2A2</v>
      </c>
      <c r="F50" s="4" t="s">
        <v>161</v>
      </c>
      <c r="G50" s="2" t="s">
        <v>163</v>
      </c>
      <c r="H50" s="2">
        <v>634</v>
      </c>
      <c r="I50" s="2" t="s">
        <v>35</v>
      </c>
      <c r="J50" s="2" t="s">
        <v>36</v>
      </c>
      <c r="M50" s="2">
        <v>0.75</v>
      </c>
      <c r="N50" s="2">
        <v>0.25</v>
      </c>
      <c r="O50" s="2" t="s">
        <v>34</v>
      </c>
      <c r="P50" s="2" t="s">
        <v>34</v>
      </c>
      <c r="Q50" s="2" t="s">
        <v>34</v>
      </c>
      <c r="R50" s="2" t="s">
        <v>40</v>
      </c>
      <c r="S50" s="2" t="s">
        <v>37</v>
      </c>
      <c r="T50" s="2" t="s">
        <v>225</v>
      </c>
      <c r="U50" s="2" t="s">
        <v>226</v>
      </c>
      <c r="V50" s="2">
        <v>221</v>
      </c>
    </row>
    <row r="51" spans="1:22" ht="25" thickBot="1">
      <c r="A51" s="2" t="s">
        <v>267</v>
      </c>
      <c r="B51" s="6">
        <v>24302205</v>
      </c>
      <c r="C51" s="2" t="s">
        <v>25</v>
      </c>
      <c r="D51" s="2" t="s">
        <v>46</v>
      </c>
      <c r="E51" s="3" t="str">
        <f>HYPERLINK("http://www.genecards.org/cgi-bin/carddisp.pl?gene=SPECC1L","SPECC1L")</f>
        <v>SPECC1L</v>
      </c>
      <c r="F51" s="4" t="s">
        <v>268</v>
      </c>
      <c r="G51" s="2" t="s">
        <v>269</v>
      </c>
      <c r="H51" s="2">
        <v>153</v>
      </c>
      <c r="I51" s="2" t="s">
        <v>36</v>
      </c>
      <c r="J51" s="2" t="s">
        <v>33</v>
      </c>
      <c r="M51" s="2">
        <v>0.75</v>
      </c>
      <c r="N51" s="2">
        <v>0.25</v>
      </c>
      <c r="O51" s="2" t="s">
        <v>34</v>
      </c>
      <c r="P51" s="2" t="s">
        <v>34</v>
      </c>
      <c r="Q51" s="2" t="s">
        <v>34</v>
      </c>
      <c r="R51" s="2" t="s">
        <v>40</v>
      </c>
      <c r="S51" s="2" t="s">
        <v>37</v>
      </c>
      <c r="T51" s="2" t="s">
        <v>471</v>
      </c>
      <c r="U51" s="2" t="s">
        <v>472</v>
      </c>
      <c r="V51" s="2">
        <v>190</v>
      </c>
    </row>
    <row r="52" spans="1:22" ht="13" thickBot="1">
      <c r="A52" s="2" t="s">
        <v>121</v>
      </c>
      <c r="B52" s="6">
        <v>181896925</v>
      </c>
      <c r="C52" s="2" t="s">
        <v>25</v>
      </c>
      <c r="D52" s="2" t="s">
        <v>27</v>
      </c>
      <c r="E52" s="3" t="str">
        <f>HYPERLINK("http://www.genecards.org/cgi-bin/carddisp.pl?gene=SSFA2","SSFA2")</f>
        <v>SSFA2</v>
      </c>
      <c r="F52" s="4" t="s">
        <v>126</v>
      </c>
      <c r="G52" s="2" t="s">
        <v>127</v>
      </c>
      <c r="H52" s="2">
        <v>624</v>
      </c>
      <c r="I52" s="2" t="s">
        <v>31</v>
      </c>
      <c r="J52" s="2" t="s">
        <v>33</v>
      </c>
      <c r="M52" s="2">
        <v>0.75</v>
      </c>
      <c r="N52" s="2">
        <v>0.25</v>
      </c>
      <c r="O52" s="2" t="s">
        <v>34</v>
      </c>
      <c r="P52" s="2" t="s">
        <v>34</v>
      </c>
      <c r="Q52" s="2" t="s">
        <v>34</v>
      </c>
      <c r="R52" s="2" t="s">
        <v>40</v>
      </c>
      <c r="S52" s="2" t="s">
        <v>195</v>
      </c>
      <c r="T52" s="2" t="s">
        <v>196</v>
      </c>
      <c r="U52" s="2" t="s">
        <v>197</v>
      </c>
      <c r="V52" s="2">
        <v>88</v>
      </c>
    </row>
    <row r="53" spans="1:22" ht="13" thickBot="1">
      <c r="A53" s="2" t="s">
        <v>71</v>
      </c>
      <c r="B53" s="6">
        <v>22287216</v>
      </c>
      <c r="C53" s="2" t="s">
        <v>26</v>
      </c>
      <c r="D53" s="2" t="s">
        <v>27</v>
      </c>
      <c r="E53" s="3" t="str">
        <f>HYPERLINK("http://www.genecards.org/cgi-bin/carddisp.pl?gene=ST8SIA1","ST8SIA1")</f>
        <v>ST8SIA1</v>
      </c>
      <c r="F53" s="4" t="s">
        <v>78</v>
      </c>
      <c r="G53" s="2" t="s">
        <v>79</v>
      </c>
      <c r="H53" s="2">
        <v>795</v>
      </c>
      <c r="I53" s="2" t="s">
        <v>36</v>
      </c>
      <c r="J53" s="2" t="s">
        <v>31</v>
      </c>
      <c r="M53" s="2">
        <v>0.75</v>
      </c>
      <c r="N53" s="2">
        <v>0.25</v>
      </c>
      <c r="O53" s="2" t="s">
        <v>34</v>
      </c>
      <c r="P53" s="2" t="s">
        <v>34</v>
      </c>
      <c r="Q53" s="2" t="s">
        <v>34</v>
      </c>
      <c r="R53" s="2" t="s">
        <v>40</v>
      </c>
      <c r="S53" s="2" t="s">
        <v>37</v>
      </c>
      <c r="T53" s="2" t="s">
        <v>84</v>
      </c>
      <c r="U53" s="2" t="s">
        <v>86</v>
      </c>
      <c r="V53" s="2">
        <v>2724</v>
      </c>
    </row>
    <row r="54" spans="1:22" ht="13" thickBot="1">
      <c r="A54" s="2" t="s">
        <v>85</v>
      </c>
      <c r="B54" s="6">
        <v>3668635</v>
      </c>
      <c r="C54" s="2" t="s">
        <v>26</v>
      </c>
      <c r="D54" s="2" t="s">
        <v>27</v>
      </c>
      <c r="E54" s="3" t="str">
        <f>HYPERLINK("http://www.genecards.org/cgi-bin/carddisp.pl?gene=TAX1BP3","TAX1BP3")</f>
        <v>TAX1BP3</v>
      </c>
      <c r="F54" s="4" t="s">
        <v>144</v>
      </c>
      <c r="G54" s="2" t="s">
        <v>145</v>
      </c>
      <c r="H54" s="2">
        <v>43</v>
      </c>
      <c r="I54" s="2" t="s">
        <v>35</v>
      </c>
      <c r="J54" s="2" t="s">
        <v>36</v>
      </c>
      <c r="M54" s="2">
        <v>0.75</v>
      </c>
      <c r="N54" s="2">
        <v>0.25</v>
      </c>
      <c r="O54" s="2" t="s">
        <v>34</v>
      </c>
      <c r="P54" s="2" t="s">
        <v>34</v>
      </c>
      <c r="Q54" s="2" t="s">
        <v>34</v>
      </c>
      <c r="R54" s="2" t="s">
        <v>40</v>
      </c>
      <c r="S54" s="2" t="s">
        <v>37</v>
      </c>
      <c r="T54" s="2" t="s">
        <v>146</v>
      </c>
      <c r="U54" s="2" t="s">
        <v>147</v>
      </c>
      <c r="V54" s="2">
        <v>870</v>
      </c>
    </row>
    <row r="55" spans="1:22" ht="13" thickBot="1">
      <c r="A55" s="2" t="s">
        <v>331</v>
      </c>
      <c r="B55" s="6">
        <v>79572780</v>
      </c>
      <c r="C55" s="2" t="s">
        <v>25</v>
      </c>
      <c r="D55" s="2" t="s">
        <v>46</v>
      </c>
      <c r="E55" s="3" t="str">
        <f>HYPERLINK("http://www.genecards.org/cgi-bin/carddisp.pl?gene=TLE4","TLE4")</f>
        <v>TLE4</v>
      </c>
      <c r="F55" s="4" t="s">
        <v>419</v>
      </c>
      <c r="G55" s="2" t="s">
        <v>420</v>
      </c>
      <c r="H55" s="2">
        <v>811</v>
      </c>
      <c r="I55" s="2" t="s">
        <v>36</v>
      </c>
      <c r="J55" s="2" t="s">
        <v>35</v>
      </c>
      <c r="M55" s="2">
        <v>0.75</v>
      </c>
      <c r="N55" s="2">
        <v>0.25</v>
      </c>
      <c r="O55" s="2" t="s">
        <v>34</v>
      </c>
      <c r="P55" s="2" t="s">
        <v>34</v>
      </c>
      <c r="Q55" s="2" t="s">
        <v>34</v>
      </c>
      <c r="R55" s="2" t="s">
        <v>40</v>
      </c>
      <c r="S55" s="2" t="s">
        <v>37</v>
      </c>
      <c r="T55" s="2" t="s">
        <v>534</v>
      </c>
      <c r="U55" s="2" t="s">
        <v>535</v>
      </c>
      <c r="V55" s="2">
        <v>127</v>
      </c>
    </row>
    <row r="56" spans="1:22" ht="13" thickBot="1">
      <c r="A56" s="2" t="s">
        <v>71</v>
      </c>
      <c r="B56" s="6">
        <v>27003381</v>
      </c>
      <c r="C56" s="2" t="s">
        <v>26</v>
      </c>
      <c r="D56" s="2" t="s">
        <v>46</v>
      </c>
      <c r="E56" s="3" t="str">
        <f>HYPERLINK("http://www.genecards.org/cgi-bin/carddisp.pl?gene=TM7SF3","TM7SF3")</f>
        <v>TM7SF3</v>
      </c>
      <c r="F56" s="4" t="s">
        <v>91</v>
      </c>
      <c r="G56" s="2" t="s">
        <v>92</v>
      </c>
      <c r="H56" s="2">
        <v>136</v>
      </c>
      <c r="I56" s="2" t="s">
        <v>33</v>
      </c>
      <c r="J56" s="2" t="s">
        <v>31</v>
      </c>
      <c r="M56" s="2">
        <v>0.75</v>
      </c>
      <c r="N56" s="2">
        <v>0.25</v>
      </c>
      <c r="O56" s="2" t="s">
        <v>34</v>
      </c>
      <c r="P56" s="2" t="s">
        <v>34</v>
      </c>
      <c r="Q56" s="2" t="s">
        <v>34</v>
      </c>
      <c r="R56" s="2" t="s">
        <v>40</v>
      </c>
      <c r="S56" s="2" t="s">
        <v>37</v>
      </c>
      <c r="T56" s="2" t="s">
        <v>349</v>
      </c>
      <c r="U56" s="2" t="s">
        <v>350</v>
      </c>
      <c r="V56" s="2">
        <v>198</v>
      </c>
    </row>
    <row r="57" spans="1:22" ht="13" thickBot="1">
      <c r="A57" s="2" t="s">
        <v>260</v>
      </c>
      <c r="B57" s="6">
        <v>1183779</v>
      </c>
      <c r="C57" s="2" t="s">
        <v>26</v>
      </c>
      <c r="D57" s="2" t="s">
        <v>46</v>
      </c>
      <c r="E57" s="3" t="str">
        <f>HYPERLINK("http://www.genecards.org/cgi-bin/carddisp.pl?gene=TMEM74B","TMEM74B")</f>
        <v>TMEM74B</v>
      </c>
      <c r="F57" s="4" t="s">
        <v>261</v>
      </c>
      <c r="G57" s="2" t="s">
        <v>262</v>
      </c>
      <c r="H57" s="2">
        <v>482</v>
      </c>
      <c r="I57" s="2" t="s">
        <v>33</v>
      </c>
      <c r="J57" s="2" t="s">
        <v>31</v>
      </c>
      <c r="M57" s="2">
        <v>0.75</v>
      </c>
      <c r="N57" s="2">
        <v>0.25</v>
      </c>
      <c r="O57" s="2" t="s">
        <v>34</v>
      </c>
      <c r="P57" s="2" t="s">
        <v>34</v>
      </c>
      <c r="Q57" s="2" t="s">
        <v>34</v>
      </c>
      <c r="R57" s="2" t="s">
        <v>40</v>
      </c>
      <c r="S57" s="2" t="s">
        <v>37</v>
      </c>
      <c r="T57" s="2" t="s">
        <v>375</v>
      </c>
      <c r="U57" s="2" t="s">
        <v>377</v>
      </c>
      <c r="V57" s="2">
        <v>526</v>
      </c>
    </row>
    <row r="58" spans="1:22" ht="13" thickBot="1">
      <c r="A58" s="2" t="s">
        <v>237</v>
      </c>
      <c r="B58" s="6">
        <v>48134226</v>
      </c>
      <c r="C58" s="2" t="s">
        <v>26</v>
      </c>
      <c r="D58" s="2" t="s">
        <v>46</v>
      </c>
      <c r="E58" s="3" t="str">
        <f>HYPERLINK("http://www.genecards.org/cgi-bin/carddisp.pl?gene=TXK","TXK")</f>
        <v>TXK</v>
      </c>
      <c r="F58" s="4" t="s">
        <v>327</v>
      </c>
      <c r="G58" s="2" t="s">
        <v>328</v>
      </c>
      <c r="H58" s="2">
        <v>16</v>
      </c>
      <c r="I58" s="2" t="s">
        <v>36</v>
      </c>
      <c r="J58" s="2" t="s">
        <v>31</v>
      </c>
      <c r="M58" s="2">
        <v>0.75</v>
      </c>
      <c r="N58" s="2">
        <v>0.25</v>
      </c>
      <c r="O58" s="2" t="s">
        <v>34</v>
      </c>
      <c r="P58" s="2" t="s">
        <v>34</v>
      </c>
      <c r="Q58" s="2" t="s">
        <v>34</v>
      </c>
      <c r="R58" s="2" t="s">
        <v>40</v>
      </c>
      <c r="S58" s="2" t="s">
        <v>37</v>
      </c>
      <c r="T58" s="2" t="s">
        <v>489</v>
      </c>
      <c r="U58" s="2" t="s">
        <v>490</v>
      </c>
      <c r="V58" s="2">
        <v>51</v>
      </c>
    </row>
    <row r="59" spans="1:22" ht="13" thickBot="1">
      <c r="A59" s="2" t="s">
        <v>166</v>
      </c>
      <c r="B59" s="6">
        <v>6829280</v>
      </c>
      <c r="C59" s="2" t="s">
        <v>26</v>
      </c>
      <c r="D59" s="2" t="s">
        <v>27</v>
      </c>
      <c r="E59" s="3" t="str">
        <f>HYPERLINK("http://www.genecards.org/cgi-bin/carddisp.pl?gene=XKR5","XKR5")</f>
        <v>XKR5</v>
      </c>
      <c r="F59" s="4" t="s">
        <v>319</v>
      </c>
      <c r="G59" s="2" t="s">
        <v>320</v>
      </c>
      <c r="H59" s="2">
        <v>420</v>
      </c>
      <c r="I59" s="2" t="s">
        <v>33</v>
      </c>
      <c r="J59" s="2" t="s">
        <v>35</v>
      </c>
      <c r="M59" s="2">
        <v>0.75</v>
      </c>
      <c r="N59" s="2">
        <v>0.25</v>
      </c>
      <c r="O59" s="2" t="s">
        <v>34</v>
      </c>
      <c r="P59" s="2" t="s">
        <v>34</v>
      </c>
      <c r="Q59" s="2" t="s">
        <v>34</v>
      </c>
      <c r="R59" s="2" t="s">
        <v>40</v>
      </c>
      <c r="S59" s="2" t="s">
        <v>37</v>
      </c>
      <c r="T59" s="2" t="s">
        <v>321</v>
      </c>
      <c r="U59" s="2" t="s">
        <v>322</v>
      </c>
      <c r="V59" s="2">
        <v>198</v>
      </c>
    </row>
    <row r="60" spans="1:22" ht="13" thickBot="1">
      <c r="A60" s="2" t="s">
        <v>71</v>
      </c>
      <c r="B60" s="6">
        <v>133007133</v>
      </c>
      <c r="C60" s="2" t="s">
        <v>25</v>
      </c>
      <c r="D60" s="2" t="s">
        <v>46</v>
      </c>
      <c r="E60" s="3" t="str">
        <f>HYPERLINK("http://www.genecards.org/cgi-bin/carddisp.pl?gene=ZNF26","ZNF26")</f>
        <v>ZNF26</v>
      </c>
      <c r="F60" s="4" t="s">
        <v>115</v>
      </c>
      <c r="G60" s="2" t="s">
        <v>116</v>
      </c>
      <c r="H60" s="2">
        <v>494</v>
      </c>
      <c r="I60" s="2" t="s">
        <v>33</v>
      </c>
      <c r="J60" s="2" t="s">
        <v>35</v>
      </c>
      <c r="M60" s="2">
        <v>0.75</v>
      </c>
      <c r="N60" s="2">
        <v>0.25</v>
      </c>
      <c r="O60" s="2" t="s">
        <v>34</v>
      </c>
      <c r="P60" s="2" t="s">
        <v>34</v>
      </c>
      <c r="Q60" s="2" t="s">
        <v>34</v>
      </c>
      <c r="R60" s="2" t="s">
        <v>40</v>
      </c>
      <c r="S60" s="2" t="s">
        <v>37</v>
      </c>
      <c r="T60" s="2" t="s">
        <v>415</v>
      </c>
      <c r="U60" s="2" t="s">
        <v>416</v>
      </c>
      <c r="V60" s="2">
        <v>434</v>
      </c>
    </row>
    <row r="61" spans="1:22" ht="13" thickBot="1">
      <c r="A61" s="2" t="s">
        <v>23</v>
      </c>
      <c r="B61" s="6">
        <v>150898533</v>
      </c>
      <c r="C61" s="2" t="s">
        <v>26</v>
      </c>
      <c r="D61" s="2" t="s">
        <v>27</v>
      </c>
      <c r="E61" s="3" t="str">
        <f>HYPERLINK("http://www.genecards.org/cgi-bin/carddisp.pl?gene=ZNF300","ZNF300")</f>
        <v>ZNF300</v>
      </c>
      <c r="F61" s="4" t="s">
        <v>272</v>
      </c>
      <c r="G61" s="2" t="s">
        <v>274</v>
      </c>
      <c r="H61" s="2">
        <v>414</v>
      </c>
      <c r="I61" s="2" t="s">
        <v>35</v>
      </c>
      <c r="J61" s="2" t="s">
        <v>33</v>
      </c>
      <c r="M61" s="2">
        <v>0.75</v>
      </c>
      <c r="N61" s="2">
        <v>0.25</v>
      </c>
      <c r="O61" s="2" t="s">
        <v>34</v>
      </c>
      <c r="P61" s="2" t="s">
        <v>34</v>
      </c>
      <c r="Q61" s="2" t="s">
        <v>34</v>
      </c>
      <c r="R61" s="2" t="s">
        <v>40</v>
      </c>
      <c r="S61" s="2" t="s">
        <v>37</v>
      </c>
      <c r="T61" s="2" t="s">
        <v>276</v>
      </c>
      <c r="U61" s="2" t="s">
        <v>277</v>
      </c>
      <c r="V61" s="2">
        <v>143</v>
      </c>
    </row>
    <row r="62" spans="1:22" ht="13" thickBot="1">
      <c r="A62" s="2" t="s">
        <v>103</v>
      </c>
      <c r="B62" s="6">
        <v>53109566</v>
      </c>
      <c r="C62" s="2" t="s">
        <v>26</v>
      </c>
      <c r="D62" s="2" t="s">
        <v>27</v>
      </c>
      <c r="E62" s="3" t="str">
        <f>HYPERLINK("http://www.genecards.org/cgi-bin/carddisp.pl?gene=ZNF415","ZNF415")</f>
        <v>ZNF415</v>
      </c>
      <c r="F62" s="4" t="s">
        <v>113</v>
      </c>
      <c r="G62" s="2" t="s">
        <v>114</v>
      </c>
      <c r="H62" s="2">
        <v>597</v>
      </c>
      <c r="I62" s="2" t="s">
        <v>33</v>
      </c>
      <c r="J62" s="2" t="s">
        <v>35</v>
      </c>
      <c r="M62" s="2">
        <v>0.75</v>
      </c>
      <c r="N62" s="2">
        <v>0.25</v>
      </c>
      <c r="O62" s="2" t="s">
        <v>34</v>
      </c>
      <c r="P62" s="2" t="s">
        <v>34</v>
      </c>
      <c r="Q62" s="2" t="s">
        <v>34</v>
      </c>
      <c r="R62" s="2" t="s">
        <v>40</v>
      </c>
      <c r="S62" s="2" t="s">
        <v>37</v>
      </c>
      <c r="T62" s="2" t="s">
        <v>157</v>
      </c>
      <c r="U62" s="2" t="s">
        <v>158</v>
      </c>
      <c r="V62" s="2">
        <v>32</v>
      </c>
    </row>
    <row r="63" spans="1:22" ht="13" thickBot="1">
      <c r="A63" s="2" t="s">
        <v>103</v>
      </c>
      <c r="B63" s="6">
        <v>21166365</v>
      </c>
      <c r="C63" s="2" t="s">
        <v>25</v>
      </c>
      <c r="D63" s="2" t="s">
        <v>46</v>
      </c>
      <c r="E63" s="3" t="str">
        <f>HYPERLINK("http://www.genecards.org/cgi-bin/carddisp.pl?gene=ZNF431","ZNF431")</f>
        <v>ZNF431</v>
      </c>
      <c r="F63" s="4" t="s">
        <v>204</v>
      </c>
      <c r="G63" s="2" t="s">
        <v>206</v>
      </c>
      <c r="H63" s="2">
        <v>290</v>
      </c>
      <c r="I63" s="2" t="s">
        <v>31</v>
      </c>
      <c r="J63" s="2" t="s">
        <v>36</v>
      </c>
      <c r="M63" s="2">
        <v>0.75</v>
      </c>
      <c r="N63" s="2">
        <v>0.25</v>
      </c>
      <c r="O63" s="2" t="s">
        <v>34</v>
      </c>
      <c r="P63" s="2" t="s">
        <v>34</v>
      </c>
      <c r="Q63" s="2" t="s">
        <v>34</v>
      </c>
      <c r="R63" s="2" t="s">
        <v>40</v>
      </c>
      <c r="S63" s="2" t="s">
        <v>365</v>
      </c>
      <c r="T63" s="2" t="s">
        <v>366</v>
      </c>
      <c r="U63" s="2" t="s">
        <v>367</v>
      </c>
      <c r="V63" s="2">
        <v>973</v>
      </c>
    </row>
    <row r="64" spans="1:22" ht="13" thickBot="1">
      <c r="A64" s="2" t="s">
        <v>23</v>
      </c>
      <c r="B64" s="6">
        <v>178946986</v>
      </c>
      <c r="C64" s="2" t="s">
        <v>25</v>
      </c>
      <c r="D64" s="2" t="s">
        <v>46</v>
      </c>
      <c r="E64" s="3" t="str">
        <f>HYPERLINK("http://www.genecards.org/cgi-bin/carddisp.pl?gene=ZNF454","ZNF454")</f>
        <v>ZNF454</v>
      </c>
      <c r="F64" s="4" t="s">
        <v>343</v>
      </c>
      <c r="G64" s="2" t="s">
        <v>344</v>
      </c>
      <c r="H64" s="2">
        <v>253</v>
      </c>
      <c r="I64" s="2" t="s">
        <v>31</v>
      </c>
      <c r="J64" s="2" t="s">
        <v>33</v>
      </c>
      <c r="M64" s="2">
        <v>0.75</v>
      </c>
      <c r="N64" s="2">
        <v>0.25</v>
      </c>
      <c r="O64" s="2" t="s">
        <v>34</v>
      </c>
      <c r="P64" s="2" t="s">
        <v>34</v>
      </c>
      <c r="Q64" s="2" t="s">
        <v>34</v>
      </c>
      <c r="R64" s="2" t="s">
        <v>40</v>
      </c>
      <c r="S64" s="2" t="s">
        <v>37</v>
      </c>
      <c r="T64" s="2" t="s">
        <v>44</v>
      </c>
      <c r="U64" s="2" t="s">
        <v>45</v>
      </c>
      <c r="V64" s="2">
        <v>382</v>
      </c>
    </row>
    <row r="65" spans="1:22" ht="13" thickBot="1">
      <c r="A65" s="2" t="s">
        <v>103</v>
      </c>
      <c r="B65" s="6">
        <v>56460733</v>
      </c>
      <c r="C65" s="2" t="s">
        <v>26</v>
      </c>
      <c r="D65" s="2" t="s">
        <v>27</v>
      </c>
      <c r="E65" s="3" t="str">
        <f>HYPERLINK("http://www.genecards.org/cgi-bin/carddisp.pl?gene=ZNF667","ZNF667")</f>
        <v>ZNF667</v>
      </c>
      <c r="F65" s="4" t="s">
        <v>180</v>
      </c>
      <c r="G65" s="2" t="s">
        <v>181</v>
      </c>
      <c r="H65" s="2">
        <v>305</v>
      </c>
      <c r="I65" s="2" t="s">
        <v>33</v>
      </c>
      <c r="J65" s="2" t="s">
        <v>35</v>
      </c>
      <c r="M65" s="2">
        <v>0.75</v>
      </c>
      <c r="N65" s="2">
        <v>0.25</v>
      </c>
      <c r="O65" s="2" t="s">
        <v>34</v>
      </c>
      <c r="P65" s="2" t="s">
        <v>34</v>
      </c>
      <c r="Q65" s="2" t="s">
        <v>34</v>
      </c>
      <c r="R65" s="2" t="s">
        <v>40</v>
      </c>
      <c r="S65" s="2" t="s">
        <v>37</v>
      </c>
      <c r="T65" s="2" t="s">
        <v>187</v>
      </c>
      <c r="U65" s="2" t="s">
        <v>188</v>
      </c>
      <c r="V65" s="2">
        <v>45</v>
      </c>
    </row>
    <row r="66" spans="1:22" ht="17" thickBot="1">
      <c r="B66" s="7"/>
      <c r="F66" s="4"/>
    </row>
    <row r="67" spans="1:22" ht="12">
      <c r="F67" s="4"/>
    </row>
    <row r="68" spans="1:22" ht="12">
      <c r="F68" s="4"/>
    </row>
    <row r="69" spans="1:22" ht="12">
      <c r="F69" s="4"/>
    </row>
    <row r="70" spans="1:22" ht="12">
      <c r="F70" s="4"/>
    </row>
    <row r="71" spans="1:22" ht="12">
      <c r="F71" s="4"/>
    </row>
    <row r="72" spans="1:22" ht="12">
      <c r="F72" s="4"/>
    </row>
    <row r="73" spans="1:22" ht="12">
      <c r="F73" s="4"/>
    </row>
    <row r="74" spans="1:22" ht="12">
      <c r="F74" s="4"/>
    </row>
    <row r="75" spans="1:22" ht="12">
      <c r="F75" s="4"/>
    </row>
    <row r="76" spans="1:22" ht="12">
      <c r="F76" s="4"/>
    </row>
    <row r="77" spans="1:22" ht="12">
      <c r="F77" s="4"/>
    </row>
    <row r="78" spans="1:22" ht="12">
      <c r="F78" s="4"/>
    </row>
    <row r="79" spans="1:22" ht="12">
      <c r="F79" s="4"/>
    </row>
    <row r="80" spans="1:22" ht="12">
      <c r="F80" s="4"/>
    </row>
    <row r="81" spans="6:6" ht="12">
      <c r="F81" s="4"/>
    </row>
    <row r="82" spans="6:6" ht="12">
      <c r="F82" s="4"/>
    </row>
    <row r="83" spans="6:6" ht="12">
      <c r="F83" s="4"/>
    </row>
    <row r="84" spans="6:6" ht="12">
      <c r="F84" s="4"/>
    </row>
    <row r="85" spans="6:6" ht="12">
      <c r="F85" s="4"/>
    </row>
    <row r="86" spans="6:6" ht="12">
      <c r="F86" s="4"/>
    </row>
    <row r="87" spans="6:6" ht="12">
      <c r="F87" s="4"/>
    </row>
    <row r="88" spans="6:6" ht="12">
      <c r="F88" s="4"/>
    </row>
    <row r="89" spans="6:6" ht="12">
      <c r="F89" s="4"/>
    </row>
    <row r="90" spans="6:6" ht="12">
      <c r="F90" s="4"/>
    </row>
    <row r="91" spans="6:6" ht="12">
      <c r="F91" s="4"/>
    </row>
    <row r="92" spans="6:6" ht="12">
      <c r="F92" s="4"/>
    </row>
    <row r="93" spans="6:6" ht="12">
      <c r="F93" s="4"/>
    </row>
    <row r="94" spans="6:6" ht="12">
      <c r="F94" s="4"/>
    </row>
    <row r="95" spans="6:6" ht="12">
      <c r="F95" s="4"/>
    </row>
    <row r="96" spans="6:6" ht="12">
      <c r="F96" s="4"/>
    </row>
    <row r="97" spans="6:6" ht="12">
      <c r="F97" s="4"/>
    </row>
    <row r="98" spans="6:6" ht="12">
      <c r="F98" s="4"/>
    </row>
    <row r="99" spans="6:6" ht="12">
      <c r="F99" s="4"/>
    </row>
    <row r="100" spans="6:6" ht="12">
      <c r="F100" s="4"/>
    </row>
    <row r="101" spans="6:6" ht="12">
      <c r="F101" s="4"/>
    </row>
    <row r="102" spans="6:6" ht="12">
      <c r="F102" s="4"/>
    </row>
    <row r="103" spans="6:6" ht="12">
      <c r="F103" s="4"/>
    </row>
    <row r="104" spans="6:6" ht="12">
      <c r="F104" s="4"/>
    </row>
    <row r="105" spans="6:6" ht="12">
      <c r="F105" s="4"/>
    </row>
    <row r="106" spans="6:6" ht="12">
      <c r="F106" s="4"/>
    </row>
    <row r="107" spans="6:6" ht="12">
      <c r="F107" s="4"/>
    </row>
    <row r="108" spans="6:6" ht="12">
      <c r="F108" s="4"/>
    </row>
    <row r="109" spans="6:6" ht="12">
      <c r="F109" s="4"/>
    </row>
    <row r="110" spans="6:6" ht="12">
      <c r="F110" s="4"/>
    </row>
    <row r="111" spans="6:6" ht="12">
      <c r="F111" s="4"/>
    </row>
    <row r="112" spans="6:6" ht="12">
      <c r="F112" s="4"/>
    </row>
    <row r="113" spans="6:6" ht="12">
      <c r="F113" s="4"/>
    </row>
    <row r="114" spans="6:6" ht="12">
      <c r="F114" s="4"/>
    </row>
    <row r="115" spans="6:6" ht="12">
      <c r="F115" s="4"/>
    </row>
    <row r="116" spans="6:6" ht="12">
      <c r="F116" s="4"/>
    </row>
    <row r="117" spans="6:6" ht="12">
      <c r="F117" s="4"/>
    </row>
    <row r="118" spans="6:6" ht="12">
      <c r="F118" s="4"/>
    </row>
    <row r="119" spans="6:6" ht="12">
      <c r="F119" s="4"/>
    </row>
    <row r="120" spans="6:6" ht="12">
      <c r="F120" s="4"/>
    </row>
    <row r="121" spans="6:6" ht="12">
      <c r="F121" s="4"/>
    </row>
    <row r="122" spans="6:6" ht="12">
      <c r="F122" s="4"/>
    </row>
    <row r="123" spans="6:6" ht="12">
      <c r="F123" s="4"/>
    </row>
    <row r="124" spans="6:6" ht="12">
      <c r="F124" s="4"/>
    </row>
    <row r="125" spans="6:6" ht="12">
      <c r="F125" s="4"/>
    </row>
    <row r="126" spans="6:6" ht="12">
      <c r="F126" s="4"/>
    </row>
    <row r="127" spans="6:6" ht="12">
      <c r="F127" s="4"/>
    </row>
    <row r="128" spans="6:6" ht="12">
      <c r="F128" s="4"/>
    </row>
    <row r="129" spans="6:6" ht="12">
      <c r="F129" s="4"/>
    </row>
    <row r="130" spans="6:6" ht="12">
      <c r="F130" s="4"/>
    </row>
    <row r="131" spans="6:6" ht="12">
      <c r="F131" s="4"/>
    </row>
    <row r="132" spans="6:6" ht="12">
      <c r="F132" s="4"/>
    </row>
    <row r="133" spans="6:6" ht="12">
      <c r="F133" s="4"/>
    </row>
    <row r="134" spans="6:6" ht="12">
      <c r="F134" s="4"/>
    </row>
    <row r="135" spans="6:6" ht="12">
      <c r="F135" s="4"/>
    </row>
    <row r="136" spans="6:6" ht="12">
      <c r="F136" s="4"/>
    </row>
    <row r="137" spans="6:6" ht="12">
      <c r="F137" s="4"/>
    </row>
    <row r="138" spans="6:6" ht="12">
      <c r="F138" s="4"/>
    </row>
    <row r="139" spans="6:6" ht="12">
      <c r="F139" s="4"/>
    </row>
    <row r="140" spans="6:6" ht="12">
      <c r="F140" s="4"/>
    </row>
    <row r="141" spans="6:6" ht="12">
      <c r="F141" s="4"/>
    </row>
    <row r="142" spans="6:6" ht="12">
      <c r="F142" s="4"/>
    </row>
    <row r="143" spans="6:6" ht="12">
      <c r="F143" s="4"/>
    </row>
    <row r="144" spans="6:6" ht="12">
      <c r="F144" s="4"/>
    </row>
    <row r="145" spans="6:6" ht="12">
      <c r="F145" s="4"/>
    </row>
    <row r="146" spans="6:6" ht="12">
      <c r="F146" s="4"/>
    </row>
    <row r="147" spans="6:6" ht="12">
      <c r="F147" s="4"/>
    </row>
    <row r="148" spans="6:6" ht="12">
      <c r="F148" s="4"/>
    </row>
    <row r="149" spans="6:6" ht="12">
      <c r="F149" s="4"/>
    </row>
    <row r="150" spans="6:6" ht="12">
      <c r="F150" s="4"/>
    </row>
    <row r="151" spans="6:6" ht="12">
      <c r="F151" s="4"/>
    </row>
    <row r="152" spans="6:6" ht="12">
      <c r="F152" s="4"/>
    </row>
    <row r="153" spans="6:6" ht="12">
      <c r="F153" s="4"/>
    </row>
    <row r="154" spans="6:6" ht="12">
      <c r="F154" s="4"/>
    </row>
    <row r="155" spans="6:6" ht="12">
      <c r="F155" s="4"/>
    </row>
    <row r="156" spans="6:6" ht="12">
      <c r="F156" s="4"/>
    </row>
    <row r="157" spans="6:6" ht="12">
      <c r="F157" s="4"/>
    </row>
    <row r="158" spans="6:6" ht="12">
      <c r="F158" s="4"/>
    </row>
    <row r="159" spans="6:6" ht="12">
      <c r="F159" s="4"/>
    </row>
    <row r="160" spans="6:6" ht="12">
      <c r="F160" s="4"/>
    </row>
    <row r="161" spans="6:6" ht="12">
      <c r="F161" s="4"/>
    </row>
    <row r="162" spans="6:6" ht="12">
      <c r="F162" s="4"/>
    </row>
    <row r="163" spans="6:6" ht="12">
      <c r="F163" s="4"/>
    </row>
    <row r="164" spans="6:6" ht="12">
      <c r="F164" s="4"/>
    </row>
    <row r="165" spans="6:6" ht="12">
      <c r="F165" s="4"/>
    </row>
    <row r="166" spans="6:6" ht="12">
      <c r="F166" s="4"/>
    </row>
    <row r="167" spans="6:6" ht="12">
      <c r="F167" s="4"/>
    </row>
    <row r="168" spans="6:6" ht="12">
      <c r="F168" s="4"/>
    </row>
    <row r="169" spans="6:6" ht="12">
      <c r="F169" s="4"/>
    </row>
    <row r="170" spans="6:6" ht="12">
      <c r="F170" s="4"/>
    </row>
    <row r="171" spans="6:6" ht="12">
      <c r="F171" s="4"/>
    </row>
    <row r="172" spans="6:6" ht="12">
      <c r="F172" s="4"/>
    </row>
    <row r="173" spans="6:6" ht="12">
      <c r="F173" s="4"/>
    </row>
    <row r="174" spans="6:6" ht="12">
      <c r="F174" s="4"/>
    </row>
    <row r="175" spans="6:6" ht="12">
      <c r="F175" s="4"/>
    </row>
    <row r="176" spans="6:6" ht="12">
      <c r="F176" s="4"/>
    </row>
    <row r="177" spans="6:6" ht="12">
      <c r="F177" s="4"/>
    </row>
    <row r="178" spans="6:6" ht="12">
      <c r="F178" s="4"/>
    </row>
    <row r="179" spans="6:6" ht="12">
      <c r="F179" s="4"/>
    </row>
    <row r="180" spans="6:6" ht="12">
      <c r="F180" s="4"/>
    </row>
    <row r="181" spans="6:6" ht="12">
      <c r="F181" s="4"/>
    </row>
    <row r="182" spans="6:6" ht="12">
      <c r="F182" s="4"/>
    </row>
    <row r="183" spans="6:6" ht="12">
      <c r="F183" s="4"/>
    </row>
    <row r="184" spans="6:6" ht="12">
      <c r="F184" s="4"/>
    </row>
    <row r="185" spans="6:6" ht="12">
      <c r="F185" s="4"/>
    </row>
    <row r="186" spans="6:6" ht="12">
      <c r="F186" s="4"/>
    </row>
    <row r="187" spans="6:6" ht="12">
      <c r="F187" s="4"/>
    </row>
    <row r="188" spans="6:6" ht="12">
      <c r="F188" s="4"/>
    </row>
    <row r="189" spans="6:6" ht="12">
      <c r="F189" s="4"/>
    </row>
    <row r="190" spans="6:6" ht="12">
      <c r="F190" s="4"/>
    </row>
    <row r="191" spans="6:6" ht="12">
      <c r="F191" s="4"/>
    </row>
    <row r="192" spans="6:6" ht="12">
      <c r="F192" s="4"/>
    </row>
    <row r="193" spans="6:6" ht="12">
      <c r="F193" s="4"/>
    </row>
    <row r="194" spans="6:6" ht="12">
      <c r="F194" s="4"/>
    </row>
    <row r="195" spans="6:6" ht="12">
      <c r="F195" s="4"/>
    </row>
    <row r="196" spans="6:6" ht="12">
      <c r="F196" s="4"/>
    </row>
    <row r="197" spans="6:6" ht="12">
      <c r="F197" s="4"/>
    </row>
    <row r="198" spans="6:6" ht="12">
      <c r="F198" s="4"/>
    </row>
    <row r="199" spans="6:6" ht="12">
      <c r="F199" s="4"/>
    </row>
    <row r="200" spans="6:6" ht="12">
      <c r="F200" s="4"/>
    </row>
    <row r="201" spans="6:6" ht="12">
      <c r="F201" s="4"/>
    </row>
    <row r="202" spans="6:6" ht="12">
      <c r="F202" s="4"/>
    </row>
    <row r="203" spans="6:6" ht="12">
      <c r="F203" s="4"/>
    </row>
    <row r="204" spans="6:6" ht="12">
      <c r="F204" s="4"/>
    </row>
    <row r="205" spans="6:6" ht="12">
      <c r="F205" s="4"/>
    </row>
    <row r="206" spans="6:6" ht="12">
      <c r="F206" s="4"/>
    </row>
    <row r="207" spans="6:6" ht="12">
      <c r="F207" s="4"/>
    </row>
    <row r="208" spans="6:6" ht="12">
      <c r="F208" s="4"/>
    </row>
    <row r="209" spans="6:6" ht="12">
      <c r="F209" s="4"/>
    </row>
    <row r="210" spans="6:6" ht="12">
      <c r="F210" s="4"/>
    </row>
    <row r="211" spans="6:6" ht="12">
      <c r="F211" s="4"/>
    </row>
    <row r="212" spans="6:6" ht="12">
      <c r="F212" s="4"/>
    </row>
    <row r="213" spans="6:6" ht="12">
      <c r="F213" s="4"/>
    </row>
    <row r="214" spans="6:6" ht="12">
      <c r="F214" s="4"/>
    </row>
    <row r="215" spans="6:6" ht="12">
      <c r="F215" s="4"/>
    </row>
    <row r="216" spans="6:6" ht="12">
      <c r="F216" s="4"/>
    </row>
    <row r="217" spans="6:6" ht="12">
      <c r="F217" s="4"/>
    </row>
    <row r="218" spans="6:6" ht="12">
      <c r="F218" s="4"/>
    </row>
    <row r="219" spans="6:6" ht="12">
      <c r="F219" s="4"/>
    </row>
    <row r="220" spans="6:6" ht="12">
      <c r="F220" s="4"/>
    </row>
    <row r="221" spans="6:6" ht="12">
      <c r="F221" s="4"/>
    </row>
    <row r="222" spans="6:6" ht="12">
      <c r="F222" s="4"/>
    </row>
    <row r="223" spans="6:6" ht="12">
      <c r="F223" s="4"/>
    </row>
    <row r="224" spans="6:6" ht="12">
      <c r="F224" s="4"/>
    </row>
    <row r="225" spans="6:6" ht="12">
      <c r="F225" s="4"/>
    </row>
    <row r="226" spans="6:6" ht="12">
      <c r="F226" s="4"/>
    </row>
    <row r="227" spans="6:6" ht="12">
      <c r="F227" s="4"/>
    </row>
    <row r="228" spans="6:6" ht="12">
      <c r="F228" s="4"/>
    </row>
    <row r="229" spans="6:6" ht="12">
      <c r="F229" s="4"/>
    </row>
    <row r="230" spans="6:6" ht="12">
      <c r="F230" s="4"/>
    </row>
    <row r="231" spans="6:6" ht="12">
      <c r="F231" s="4"/>
    </row>
    <row r="232" spans="6:6" ht="12">
      <c r="F232" s="4"/>
    </row>
    <row r="233" spans="6:6" ht="12">
      <c r="F233" s="4"/>
    </row>
    <row r="234" spans="6:6" ht="12">
      <c r="F234" s="4"/>
    </row>
    <row r="235" spans="6:6" ht="12">
      <c r="F235" s="4"/>
    </row>
    <row r="236" spans="6:6" ht="12">
      <c r="F236" s="4"/>
    </row>
    <row r="237" spans="6:6" ht="12">
      <c r="F237" s="4"/>
    </row>
    <row r="238" spans="6:6" ht="12">
      <c r="F238" s="4"/>
    </row>
    <row r="239" spans="6:6" ht="12">
      <c r="F239" s="4"/>
    </row>
    <row r="240" spans="6:6" ht="12">
      <c r="F240" s="4"/>
    </row>
    <row r="241" spans="6:6" ht="12">
      <c r="F241" s="4"/>
    </row>
    <row r="242" spans="6:6" ht="12">
      <c r="F242" s="4"/>
    </row>
    <row r="243" spans="6:6" ht="12">
      <c r="F243" s="4"/>
    </row>
    <row r="244" spans="6:6" ht="12">
      <c r="F244" s="4"/>
    </row>
    <row r="245" spans="6:6" ht="12">
      <c r="F245" s="4"/>
    </row>
    <row r="246" spans="6:6" ht="12">
      <c r="F246" s="4"/>
    </row>
    <row r="247" spans="6:6" ht="12">
      <c r="F247" s="4"/>
    </row>
    <row r="248" spans="6:6" ht="12">
      <c r="F248" s="4"/>
    </row>
    <row r="249" spans="6:6" ht="12">
      <c r="F249" s="4"/>
    </row>
    <row r="250" spans="6:6" ht="12">
      <c r="F250" s="4"/>
    </row>
    <row r="251" spans="6:6" ht="12">
      <c r="F251" s="4"/>
    </row>
    <row r="252" spans="6:6" ht="12">
      <c r="F252" s="4"/>
    </row>
    <row r="253" spans="6:6" ht="12">
      <c r="F253" s="4"/>
    </row>
    <row r="254" spans="6:6" ht="12">
      <c r="F254" s="4"/>
    </row>
    <row r="255" spans="6:6" ht="12">
      <c r="F255" s="4"/>
    </row>
    <row r="256" spans="6:6" ht="12">
      <c r="F256" s="4"/>
    </row>
    <row r="257" spans="6:6" ht="12">
      <c r="F257" s="4"/>
    </row>
    <row r="258" spans="6:6" ht="12">
      <c r="F258" s="4"/>
    </row>
    <row r="259" spans="6:6" ht="12">
      <c r="F259" s="4"/>
    </row>
    <row r="260" spans="6:6" ht="12">
      <c r="F260" s="4"/>
    </row>
    <row r="261" spans="6:6" ht="12">
      <c r="F261" s="4"/>
    </row>
    <row r="262" spans="6:6" ht="12">
      <c r="F262" s="4"/>
    </row>
    <row r="263" spans="6:6" ht="12">
      <c r="F263" s="4"/>
    </row>
    <row r="264" spans="6:6" ht="12">
      <c r="F264" s="4"/>
    </row>
    <row r="265" spans="6:6" ht="12">
      <c r="F265" s="4"/>
    </row>
    <row r="266" spans="6:6" ht="12">
      <c r="F266" s="4"/>
    </row>
    <row r="267" spans="6:6" ht="12">
      <c r="F267" s="4"/>
    </row>
    <row r="268" spans="6:6" ht="12">
      <c r="F268" s="4"/>
    </row>
    <row r="269" spans="6:6" ht="12">
      <c r="F269" s="4"/>
    </row>
    <row r="270" spans="6:6" ht="12">
      <c r="F270" s="4"/>
    </row>
    <row r="271" spans="6:6" ht="12">
      <c r="F271" s="4"/>
    </row>
    <row r="272" spans="6:6" ht="12">
      <c r="F272" s="4"/>
    </row>
    <row r="273" spans="6:6" ht="12">
      <c r="F273" s="4"/>
    </row>
    <row r="274" spans="6:6" ht="12">
      <c r="F274" s="4"/>
    </row>
    <row r="275" spans="6:6" ht="12">
      <c r="F275" s="4"/>
    </row>
    <row r="276" spans="6:6" ht="12">
      <c r="F276" s="4"/>
    </row>
    <row r="277" spans="6:6" ht="12">
      <c r="F277" s="4"/>
    </row>
    <row r="278" spans="6:6" ht="12">
      <c r="F278" s="4"/>
    </row>
    <row r="279" spans="6:6" ht="12">
      <c r="F279" s="4"/>
    </row>
    <row r="280" spans="6:6" ht="12">
      <c r="F280" s="4"/>
    </row>
    <row r="281" spans="6:6" ht="12">
      <c r="F281" s="4"/>
    </row>
    <row r="282" spans="6:6" ht="12">
      <c r="F282" s="4"/>
    </row>
    <row r="283" spans="6:6" ht="12">
      <c r="F283" s="4"/>
    </row>
    <row r="284" spans="6:6" ht="12">
      <c r="F284" s="4"/>
    </row>
    <row r="285" spans="6:6" ht="12">
      <c r="F285" s="4"/>
    </row>
    <row r="286" spans="6:6" ht="12">
      <c r="F286" s="4"/>
    </row>
    <row r="287" spans="6:6" ht="12">
      <c r="F287" s="4"/>
    </row>
    <row r="288" spans="6:6" ht="12">
      <c r="F288" s="4"/>
    </row>
    <row r="289" spans="6:6" ht="12">
      <c r="F289" s="4"/>
    </row>
    <row r="290" spans="6:6" ht="12">
      <c r="F290" s="4"/>
    </row>
    <row r="291" spans="6:6" ht="12">
      <c r="F291" s="4"/>
    </row>
    <row r="292" spans="6:6" ht="12">
      <c r="F292" s="4"/>
    </row>
    <row r="293" spans="6:6" ht="12">
      <c r="F293" s="4"/>
    </row>
    <row r="294" spans="6:6" ht="12">
      <c r="F294" s="4"/>
    </row>
    <row r="295" spans="6:6" ht="12">
      <c r="F295" s="4"/>
    </row>
    <row r="296" spans="6:6" ht="12">
      <c r="F296" s="4"/>
    </row>
    <row r="297" spans="6:6" ht="12">
      <c r="F297" s="4"/>
    </row>
    <row r="298" spans="6:6" ht="12">
      <c r="F298" s="4"/>
    </row>
    <row r="299" spans="6:6" ht="12">
      <c r="F299" s="4"/>
    </row>
    <row r="300" spans="6:6" ht="12">
      <c r="F300" s="4"/>
    </row>
    <row r="301" spans="6:6" ht="12">
      <c r="F301" s="4"/>
    </row>
    <row r="302" spans="6:6" ht="12">
      <c r="F302" s="4"/>
    </row>
    <row r="303" spans="6:6" ht="12">
      <c r="F303" s="4"/>
    </row>
    <row r="304" spans="6:6" ht="12">
      <c r="F304" s="4"/>
    </row>
    <row r="305" spans="6:6" ht="12">
      <c r="F305" s="4"/>
    </row>
    <row r="306" spans="6:6" ht="12">
      <c r="F306" s="4"/>
    </row>
    <row r="307" spans="6:6" ht="12">
      <c r="F307" s="4"/>
    </row>
    <row r="308" spans="6:6" ht="12">
      <c r="F308" s="4"/>
    </row>
    <row r="309" spans="6:6" ht="12">
      <c r="F309" s="4"/>
    </row>
    <row r="310" spans="6:6" ht="12">
      <c r="F310" s="4"/>
    </row>
    <row r="311" spans="6:6" ht="12">
      <c r="F311" s="4"/>
    </row>
    <row r="312" spans="6:6" ht="12">
      <c r="F312" s="4"/>
    </row>
    <row r="313" spans="6:6" ht="12">
      <c r="F313" s="4"/>
    </row>
    <row r="314" spans="6:6" ht="12">
      <c r="F314" s="4"/>
    </row>
    <row r="315" spans="6:6" ht="12">
      <c r="F315" s="4"/>
    </row>
    <row r="316" spans="6:6" ht="12">
      <c r="F316" s="4"/>
    </row>
    <row r="317" spans="6:6" ht="12">
      <c r="F317" s="4"/>
    </row>
    <row r="318" spans="6:6" ht="12">
      <c r="F318" s="4"/>
    </row>
    <row r="319" spans="6:6" ht="12">
      <c r="F319" s="4"/>
    </row>
    <row r="320" spans="6:6" ht="12">
      <c r="F320" s="4"/>
    </row>
    <row r="321" spans="6:6" ht="12">
      <c r="F321" s="4"/>
    </row>
    <row r="322" spans="6:6" ht="12">
      <c r="F322" s="4"/>
    </row>
    <row r="323" spans="6:6" ht="12">
      <c r="F323" s="4"/>
    </row>
    <row r="324" spans="6:6" ht="12">
      <c r="F324" s="4"/>
    </row>
    <row r="325" spans="6:6" ht="12">
      <c r="F325" s="4"/>
    </row>
    <row r="326" spans="6:6" ht="12">
      <c r="F326" s="4"/>
    </row>
    <row r="327" spans="6:6" ht="12">
      <c r="F327" s="4"/>
    </row>
    <row r="328" spans="6:6" ht="12">
      <c r="F328" s="4"/>
    </row>
    <row r="329" spans="6:6" ht="12">
      <c r="F329" s="4"/>
    </row>
    <row r="330" spans="6:6" ht="12">
      <c r="F330" s="4"/>
    </row>
    <row r="331" spans="6:6" ht="12">
      <c r="F331" s="4"/>
    </row>
    <row r="332" spans="6:6" ht="12">
      <c r="F332" s="4"/>
    </row>
    <row r="333" spans="6:6" ht="12">
      <c r="F333" s="4"/>
    </row>
    <row r="334" spans="6:6" ht="12">
      <c r="F334" s="4"/>
    </row>
    <row r="335" spans="6:6" ht="12">
      <c r="F335" s="4"/>
    </row>
    <row r="336" spans="6:6" ht="12">
      <c r="F336" s="4"/>
    </row>
    <row r="337" spans="6:6" ht="12">
      <c r="F337" s="4"/>
    </row>
    <row r="338" spans="6:6" ht="12">
      <c r="F338" s="4"/>
    </row>
    <row r="339" spans="6:6" ht="12">
      <c r="F339" s="4"/>
    </row>
    <row r="340" spans="6:6" ht="12">
      <c r="F340" s="4"/>
    </row>
    <row r="341" spans="6:6" ht="12">
      <c r="F341" s="4"/>
    </row>
    <row r="342" spans="6:6" ht="12">
      <c r="F342" s="4"/>
    </row>
    <row r="343" spans="6:6" ht="12">
      <c r="F343" s="4"/>
    </row>
    <row r="344" spans="6:6" ht="12">
      <c r="F344" s="4"/>
    </row>
    <row r="345" spans="6:6" ht="12">
      <c r="F345" s="4"/>
    </row>
    <row r="346" spans="6:6" ht="12">
      <c r="F346" s="4"/>
    </row>
    <row r="347" spans="6:6" ht="12">
      <c r="F347" s="4"/>
    </row>
    <row r="348" spans="6:6" ht="12">
      <c r="F348" s="4"/>
    </row>
    <row r="349" spans="6:6" ht="12">
      <c r="F349" s="4"/>
    </row>
    <row r="350" spans="6:6" ht="12">
      <c r="F350" s="4"/>
    </row>
    <row r="351" spans="6:6" ht="12">
      <c r="F351" s="4"/>
    </row>
    <row r="352" spans="6:6" ht="12">
      <c r="F352" s="4"/>
    </row>
    <row r="353" spans="6:6" ht="12">
      <c r="F353" s="4"/>
    </row>
    <row r="354" spans="6:6" ht="12">
      <c r="F354" s="4"/>
    </row>
    <row r="355" spans="6:6" ht="12">
      <c r="F355" s="4"/>
    </row>
    <row r="356" spans="6:6" ht="12">
      <c r="F356" s="4"/>
    </row>
    <row r="357" spans="6:6" ht="12">
      <c r="F357" s="4"/>
    </row>
    <row r="358" spans="6:6" ht="12">
      <c r="F358" s="4"/>
    </row>
    <row r="359" spans="6:6" ht="12">
      <c r="F359" s="4"/>
    </row>
    <row r="360" spans="6:6" ht="12">
      <c r="F360" s="4"/>
    </row>
    <row r="361" spans="6:6" ht="12">
      <c r="F361" s="4"/>
    </row>
    <row r="362" spans="6:6" ht="12">
      <c r="F362" s="4"/>
    </row>
    <row r="363" spans="6:6" ht="12">
      <c r="F363" s="4"/>
    </row>
    <row r="364" spans="6:6" ht="12">
      <c r="F364" s="4"/>
    </row>
    <row r="365" spans="6:6" ht="12">
      <c r="F365" s="4"/>
    </row>
    <row r="366" spans="6:6" ht="12">
      <c r="F366" s="4"/>
    </row>
    <row r="367" spans="6:6" ht="12">
      <c r="F367" s="4"/>
    </row>
    <row r="368" spans="6:6" ht="12">
      <c r="F368" s="4"/>
    </row>
    <row r="369" spans="6:6" ht="12">
      <c r="F369" s="4"/>
    </row>
    <row r="370" spans="6:6" ht="12">
      <c r="F370" s="4"/>
    </row>
    <row r="371" spans="6:6" ht="12">
      <c r="F371" s="4"/>
    </row>
    <row r="372" spans="6:6" ht="12">
      <c r="F372" s="4"/>
    </row>
    <row r="373" spans="6:6" ht="12">
      <c r="F373" s="4"/>
    </row>
    <row r="374" spans="6:6" ht="12">
      <c r="F374" s="4"/>
    </row>
    <row r="375" spans="6:6" ht="12">
      <c r="F375" s="4"/>
    </row>
    <row r="376" spans="6:6" ht="12">
      <c r="F376" s="4"/>
    </row>
    <row r="377" spans="6:6" ht="12">
      <c r="F377" s="4"/>
    </row>
    <row r="378" spans="6:6" ht="12">
      <c r="F378" s="4"/>
    </row>
    <row r="379" spans="6:6" ht="12">
      <c r="F379" s="4"/>
    </row>
    <row r="380" spans="6:6" ht="12">
      <c r="F380" s="4"/>
    </row>
    <row r="381" spans="6:6" ht="12">
      <c r="F381" s="4"/>
    </row>
    <row r="382" spans="6:6" ht="12">
      <c r="F382" s="4"/>
    </row>
    <row r="383" spans="6:6" ht="12">
      <c r="F383" s="4"/>
    </row>
    <row r="384" spans="6:6" ht="12">
      <c r="F384" s="4"/>
    </row>
    <row r="385" spans="6:6" ht="12">
      <c r="F385" s="4"/>
    </row>
    <row r="386" spans="6:6" ht="12">
      <c r="F386" s="4"/>
    </row>
    <row r="387" spans="6:6" ht="12">
      <c r="F387" s="4"/>
    </row>
    <row r="388" spans="6:6" ht="12">
      <c r="F388" s="4"/>
    </row>
    <row r="389" spans="6:6" ht="12">
      <c r="F389" s="4"/>
    </row>
    <row r="390" spans="6:6" ht="12">
      <c r="F390" s="4"/>
    </row>
    <row r="391" spans="6:6" ht="12">
      <c r="F391" s="4"/>
    </row>
    <row r="392" spans="6:6" ht="12">
      <c r="F392" s="4"/>
    </row>
    <row r="393" spans="6:6" ht="12">
      <c r="F393" s="4"/>
    </row>
    <row r="394" spans="6:6" ht="12">
      <c r="F394" s="4"/>
    </row>
    <row r="395" spans="6:6" ht="12">
      <c r="F395" s="4"/>
    </row>
    <row r="396" spans="6:6" ht="12">
      <c r="F396" s="4"/>
    </row>
    <row r="397" spans="6:6" ht="12">
      <c r="F397" s="4"/>
    </row>
    <row r="398" spans="6:6" ht="12">
      <c r="F398" s="4"/>
    </row>
    <row r="399" spans="6:6" ht="12">
      <c r="F399" s="4"/>
    </row>
    <row r="400" spans="6:6" ht="12">
      <c r="F400" s="4"/>
    </row>
    <row r="401" spans="6:6" ht="12">
      <c r="F401" s="4"/>
    </row>
    <row r="402" spans="6:6" ht="12">
      <c r="F402" s="4"/>
    </row>
    <row r="403" spans="6:6" ht="12">
      <c r="F403" s="4"/>
    </row>
    <row r="404" spans="6:6" ht="12">
      <c r="F404" s="4"/>
    </row>
    <row r="405" spans="6:6" ht="12">
      <c r="F405" s="4"/>
    </row>
    <row r="406" spans="6:6" ht="12">
      <c r="F406" s="4"/>
    </row>
    <row r="407" spans="6:6" ht="12">
      <c r="F407" s="4"/>
    </row>
    <row r="408" spans="6:6" ht="12">
      <c r="F408" s="4"/>
    </row>
    <row r="409" spans="6:6" ht="12">
      <c r="F409" s="4"/>
    </row>
    <row r="410" spans="6:6" ht="12">
      <c r="F410" s="4"/>
    </row>
    <row r="411" spans="6:6" ht="12">
      <c r="F411" s="4"/>
    </row>
    <row r="412" spans="6:6" ht="12">
      <c r="F412" s="4"/>
    </row>
    <row r="413" spans="6:6" ht="12">
      <c r="F413" s="4"/>
    </row>
    <row r="414" spans="6:6" ht="12">
      <c r="F414" s="4"/>
    </row>
    <row r="415" spans="6:6" ht="12">
      <c r="F415" s="4"/>
    </row>
    <row r="416" spans="6:6" ht="12">
      <c r="F416" s="4"/>
    </row>
    <row r="417" spans="6:6" ht="12">
      <c r="F417" s="4"/>
    </row>
    <row r="418" spans="6:6" ht="12">
      <c r="F418" s="4"/>
    </row>
    <row r="419" spans="6:6" ht="12">
      <c r="F419" s="4"/>
    </row>
    <row r="420" spans="6:6" ht="12">
      <c r="F420" s="4"/>
    </row>
    <row r="421" spans="6:6" ht="12">
      <c r="F421" s="4"/>
    </row>
    <row r="422" spans="6:6" ht="12">
      <c r="F422" s="4"/>
    </row>
    <row r="423" spans="6:6" ht="12">
      <c r="F423" s="4"/>
    </row>
    <row r="424" spans="6:6" ht="12">
      <c r="F424" s="4"/>
    </row>
    <row r="425" spans="6:6" ht="12">
      <c r="F425" s="4"/>
    </row>
    <row r="426" spans="6:6" ht="12">
      <c r="F426" s="4"/>
    </row>
    <row r="427" spans="6:6" ht="12">
      <c r="F427" s="4"/>
    </row>
    <row r="428" spans="6:6" ht="12">
      <c r="F428" s="4"/>
    </row>
    <row r="429" spans="6:6" ht="12">
      <c r="F429" s="4"/>
    </row>
    <row r="430" spans="6:6" ht="12">
      <c r="F430" s="4"/>
    </row>
    <row r="431" spans="6:6" ht="12">
      <c r="F431" s="4"/>
    </row>
    <row r="432" spans="6:6" ht="12">
      <c r="F432" s="4"/>
    </row>
    <row r="433" spans="6:6" ht="12">
      <c r="F433" s="4"/>
    </row>
    <row r="434" spans="6:6" ht="12">
      <c r="F434" s="4"/>
    </row>
    <row r="435" spans="6:6" ht="12">
      <c r="F435" s="4"/>
    </row>
    <row r="436" spans="6:6" ht="12">
      <c r="F436" s="4"/>
    </row>
    <row r="437" spans="6:6" ht="12">
      <c r="F437" s="4"/>
    </row>
    <row r="438" spans="6:6" ht="12">
      <c r="F438" s="4"/>
    </row>
    <row r="439" spans="6:6" ht="12">
      <c r="F439" s="4"/>
    </row>
    <row r="440" spans="6:6" ht="12">
      <c r="F440" s="4"/>
    </row>
    <row r="441" spans="6:6" ht="12">
      <c r="F441" s="4"/>
    </row>
    <row r="442" spans="6:6" ht="12">
      <c r="F442" s="4"/>
    </row>
    <row r="443" spans="6:6" ht="12">
      <c r="F443" s="4"/>
    </row>
    <row r="444" spans="6:6" ht="12">
      <c r="F444" s="4"/>
    </row>
    <row r="445" spans="6:6" ht="12">
      <c r="F445" s="4"/>
    </row>
    <row r="446" spans="6:6" ht="12">
      <c r="F446" s="4"/>
    </row>
    <row r="447" spans="6:6" ht="12">
      <c r="F447" s="4"/>
    </row>
    <row r="448" spans="6:6" ht="12">
      <c r="F448" s="4"/>
    </row>
    <row r="449" spans="6:6" ht="12">
      <c r="F449" s="4"/>
    </row>
    <row r="450" spans="6:6" ht="12">
      <c r="F450" s="4"/>
    </row>
    <row r="451" spans="6:6" ht="12">
      <c r="F451" s="4"/>
    </row>
    <row r="452" spans="6:6" ht="12">
      <c r="F452" s="4"/>
    </row>
    <row r="453" spans="6:6" ht="12">
      <c r="F453" s="4"/>
    </row>
    <row r="454" spans="6:6" ht="12">
      <c r="F454" s="4"/>
    </row>
    <row r="455" spans="6:6" ht="12">
      <c r="F455" s="4"/>
    </row>
    <row r="456" spans="6:6" ht="12">
      <c r="F456" s="4"/>
    </row>
    <row r="457" spans="6:6" ht="12">
      <c r="F457" s="4"/>
    </row>
    <row r="458" spans="6:6" ht="12">
      <c r="F458" s="4"/>
    </row>
    <row r="459" spans="6:6" ht="12">
      <c r="F459" s="4"/>
    </row>
    <row r="460" spans="6:6" ht="12">
      <c r="F460" s="4"/>
    </row>
    <row r="461" spans="6:6" ht="12">
      <c r="F461" s="4"/>
    </row>
    <row r="462" spans="6:6" ht="12">
      <c r="F462" s="4"/>
    </row>
    <row r="463" spans="6:6" ht="12">
      <c r="F463" s="4"/>
    </row>
    <row r="464" spans="6:6" ht="12">
      <c r="F464" s="4"/>
    </row>
    <row r="465" spans="6:6" ht="12">
      <c r="F465" s="4"/>
    </row>
    <row r="466" spans="6:6" ht="12">
      <c r="F466" s="4"/>
    </row>
    <row r="467" spans="6:6" ht="12">
      <c r="F467" s="4"/>
    </row>
    <row r="468" spans="6:6" ht="12">
      <c r="F468" s="4"/>
    </row>
    <row r="469" spans="6:6" ht="12">
      <c r="F469" s="4"/>
    </row>
    <row r="470" spans="6:6" ht="12">
      <c r="F470" s="4"/>
    </row>
    <row r="471" spans="6:6" ht="12">
      <c r="F471" s="4"/>
    </row>
    <row r="472" spans="6:6" ht="12">
      <c r="F472" s="4"/>
    </row>
    <row r="473" spans="6:6" ht="12">
      <c r="F473" s="4"/>
    </row>
    <row r="474" spans="6:6" ht="12">
      <c r="F474" s="4"/>
    </row>
    <row r="475" spans="6:6" ht="12">
      <c r="F475" s="4"/>
    </row>
    <row r="476" spans="6:6" ht="12">
      <c r="F476" s="4"/>
    </row>
    <row r="477" spans="6:6" ht="12">
      <c r="F477" s="4"/>
    </row>
    <row r="478" spans="6:6" ht="12">
      <c r="F478" s="4"/>
    </row>
    <row r="479" spans="6:6" ht="12">
      <c r="F479" s="4"/>
    </row>
    <row r="480" spans="6:6" ht="12">
      <c r="F480" s="4"/>
    </row>
    <row r="481" spans="6:6" ht="12">
      <c r="F481" s="4"/>
    </row>
    <row r="482" spans="6:6" ht="12">
      <c r="F482" s="4"/>
    </row>
    <row r="483" spans="6:6" ht="12">
      <c r="F483" s="4"/>
    </row>
    <row r="484" spans="6:6" ht="12">
      <c r="F484" s="4"/>
    </row>
    <row r="485" spans="6:6" ht="12">
      <c r="F485" s="4"/>
    </row>
    <row r="486" spans="6:6" ht="12">
      <c r="F486" s="4"/>
    </row>
    <row r="487" spans="6:6" ht="12">
      <c r="F487" s="4"/>
    </row>
    <row r="488" spans="6:6" ht="12">
      <c r="F488" s="4"/>
    </row>
    <row r="489" spans="6:6" ht="12">
      <c r="F489" s="4"/>
    </row>
    <row r="490" spans="6:6" ht="12">
      <c r="F490" s="4"/>
    </row>
    <row r="491" spans="6:6" ht="12">
      <c r="F491" s="4"/>
    </row>
    <row r="492" spans="6:6" ht="12">
      <c r="F492" s="4"/>
    </row>
    <row r="493" spans="6:6" ht="12">
      <c r="F493" s="4"/>
    </row>
    <row r="494" spans="6:6" ht="12">
      <c r="F494" s="4"/>
    </row>
    <row r="495" spans="6:6" ht="12">
      <c r="F495" s="4"/>
    </row>
    <row r="496" spans="6:6" ht="12">
      <c r="F496" s="4"/>
    </row>
    <row r="497" spans="6:6" ht="12">
      <c r="F497" s="4"/>
    </row>
    <row r="498" spans="6:6" ht="12">
      <c r="F498" s="4"/>
    </row>
    <row r="499" spans="6:6" ht="12">
      <c r="F499" s="4"/>
    </row>
    <row r="500" spans="6:6" ht="12">
      <c r="F500" s="4"/>
    </row>
    <row r="501" spans="6:6" ht="12">
      <c r="F501" s="4"/>
    </row>
    <row r="502" spans="6:6" ht="12">
      <c r="F502" s="4"/>
    </row>
    <row r="503" spans="6:6" ht="12">
      <c r="F503" s="4"/>
    </row>
    <row r="504" spans="6:6" ht="12">
      <c r="F504" s="4"/>
    </row>
    <row r="505" spans="6:6" ht="12">
      <c r="F505" s="4"/>
    </row>
    <row r="506" spans="6:6" ht="12">
      <c r="F506" s="4"/>
    </row>
    <row r="507" spans="6:6" ht="12">
      <c r="F507" s="4"/>
    </row>
    <row r="508" spans="6:6" ht="12">
      <c r="F508" s="4"/>
    </row>
    <row r="509" spans="6:6" ht="12">
      <c r="F509" s="4"/>
    </row>
    <row r="510" spans="6:6" ht="12">
      <c r="F510" s="4"/>
    </row>
    <row r="511" spans="6:6" ht="12">
      <c r="F511" s="4"/>
    </row>
    <row r="512" spans="6:6" ht="12">
      <c r="F512" s="4"/>
    </row>
    <row r="513" spans="6:6" ht="12">
      <c r="F513" s="4"/>
    </row>
    <row r="514" spans="6:6" ht="12">
      <c r="F514" s="4"/>
    </row>
    <row r="515" spans="6:6" ht="12">
      <c r="F515" s="4"/>
    </row>
    <row r="516" spans="6:6" ht="12">
      <c r="F516" s="4"/>
    </row>
    <row r="517" spans="6:6" ht="12">
      <c r="F517" s="4"/>
    </row>
    <row r="518" spans="6:6" ht="12">
      <c r="F518" s="4"/>
    </row>
    <row r="519" spans="6:6" ht="12">
      <c r="F519" s="4"/>
    </row>
    <row r="520" spans="6:6" ht="12">
      <c r="F520" s="4"/>
    </row>
    <row r="521" spans="6:6" ht="12">
      <c r="F521" s="4"/>
    </row>
    <row r="522" spans="6:6" ht="12">
      <c r="F522" s="4"/>
    </row>
    <row r="523" spans="6:6" ht="12">
      <c r="F523" s="4"/>
    </row>
    <row r="524" spans="6:6" ht="12">
      <c r="F524" s="4"/>
    </row>
    <row r="525" spans="6:6" ht="12">
      <c r="F525" s="4"/>
    </row>
    <row r="526" spans="6:6" ht="12">
      <c r="F526" s="4"/>
    </row>
    <row r="527" spans="6:6" ht="12">
      <c r="F527" s="4"/>
    </row>
    <row r="528" spans="6:6" ht="12">
      <c r="F528" s="4"/>
    </row>
    <row r="529" spans="6:6" ht="12">
      <c r="F529" s="4"/>
    </row>
    <row r="530" spans="6:6" ht="12">
      <c r="F530" s="4"/>
    </row>
    <row r="531" spans="6:6" ht="12">
      <c r="F531" s="4"/>
    </row>
    <row r="532" spans="6:6" ht="12">
      <c r="F532" s="4"/>
    </row>
    <row r="533" spans="6:6" ht="12">
      <c r="F533" s="4"/>
    </row>
    <row r="534" spans="6:6" ht="12">
      <c r="F534" s="4"/>
    </row>
    <row r="535" spans="6:6" ht="12">
      <c r="F535" s="4"/>
    </row>
    <row r="536" spans="6:6" ht="12">
      <c r="F536" s="4"/>
    </row>
    <row r="537" spans="6:6" ht="12">
      <c r="F537" s="4"/>
    </row>
    <row r="538" spans="6:6" ht="12">
      <c r="F538" s="4"/>
    </row>
    <row r="539" spans="6:6" ht="12">
      <c r="F539" s="4"/>
    </row>
    <row r="540" spans="6:6" ht="12">
      <c r="F540" s="4"/>
    </row>
    <row r="541" spans="6:6" ht="12">
      <c r="F541" s="4"/>
    </row>
    <row r="542" spans="6:6" ht="12">
      <c r="F542" s="4"/>
    </row>
    <row r="543" spans="6:6" ht="12">
      <c r="F543" s="4"/>
    </row>
    <row r="544" spans="6:6" ht="12">
      <c r="F544" s="4"/>
    </row>
    <row r="545" spans="6:6" ht="12">
      <c r="F545" s="4"/>
    </row>
    <row r="546" spans="6:6" ht="12">
      <c r="F546" s="4"/>
    </row>
    <row r="547" spans="6:6" ht="12">
      <c r="F547" s="4"/>
    </row>
    <row r="548" spans="6:6" ht="12">
      <c r="F548" s="4"/>
    </row>
    <row r="549" spans="6:6" ht="12">
      <c r="F549" s="4"/>
    </row>
    <row r="550" spans="6:6" ht="12">
      <c r="F550" s="4"/>
    </row>
    <row r="551" spans="6:6" ht="12">
      <c r="F551" s="4"/>
    </row>
    <row r="552" spans="6:6" ht="12">
      <c r="F552" s="4"/>
    </row>
    <row r="553" spans="6:6" ht="12">
      <c r="F553" s="4"/>
    </row>
    <row r="554" spans="6:6" ht="12">
      <c r="F554" s="4"/>
    </row>
    <row r="555" spans="6:6" ht="12">
      <c r="F555" s="4"/>
    </row>
    <row r="556" spans="6:6" ht="12">
      <c r="F556" s="4"/>
    </row>
    <row r="557" spans="6:6" ht="12">
      <c r="F557" s="4"/>
    </row>
    <row r="558" spans="6:6" ht="12">
      <c r="F558" s="4"/>
    </row>
    <row r="559" spans="6:6" ht="12">
      <c r="F559" s="4"/>
    </row>
    <row r="560" spans="6:6" ht="12">
      <c r="F560" s="4"/>
    </row>
    <row r="561" spans="6:6" ht="12">
      <c r="F561" s="4"/>
    </row>
    <row r="562" spans="6:6" ht="12">
      <c r="F562" s="4"/>
    </row>
    <row r="563" spans="6:6" ht="12">
      <c r="F563" s="4"/>
    </row>
    <row r="564" spans="6:6" ht="12">
      <c r="F564" s="4"/>
    </row>
    <row r="565" spans="6:6" ht="12">
      <c r="F565" s="4"/>
    </row>
    <row r="566" spans="6:6" ht="12">
      <c r="F566" s="4"/>
    </row>
    <row r="567" spans="6:6" ht="12">
      <c r="F567" s="4"/>
    </row>
    <row r="568" spans="6:6" ht="12">
      <c r="F568" s="4"/>
    </row>
    <row r="569" spans="6:6" ht="12">
      <c r="F569" s="4"/>
    </row>
    <row r="570" spans="6:6" ht="12">
      <c r="F570" s="4"/>
    </row>
    <row r="571" spans="6:6" ht="12">
      <c r="F571" s="4"/>
    </row>
    <row r="572" spans="6:6" ht="12">
      <c r="F572" s="4"/>
    </row>
    <row r="573" spans="6:6" ht="12">
      <c r="F573" s="4"/>
    </row>
    <row r="574" spans="6:6" ht="12">
      <c r="F574" s="4"/>
    </row>
    <row r="575" spans="6:6" ht="12">
      <c r="F575" s="4"/>
    </row>
    <row r="576" spans="6:6" ht="12">
      <c r="F576" s="4"/>
    </row>
    <row r="577" spans="6:6" ht="12">
      <c r="F577" s="4"/>
    </row>
    <row r="578" spans="6:6" ht="12">
      <c r="F578" s="4"/>
    </row>
    <row r="579" spans="6:6" ht="12">
      <c r="F579" s="4"/>
    </row>
    <row r="580" spans="6:6" ht="12">
      <c r="F580" s="4"/>
    </row>
    <row r="581" spans="6:6" ht="12">
      <c r="F581" s="4"/>
    </row>
    <row r="582" spans="6:6" ht="12">
      <c r="F582" s="4"/>
    </row>
    <row r="583" spans="6:6" ht="12">
      <c r="F583" s="4"/>
    </row>
    <row r="584" spans="6:6" ht="12">
      <c r="F584" s="4"/>
    </row>
    <row r="585" spans="6:6" ht="12">
      <c r="F585" s="4"/>
    </row>
    <row r="586" spans="6:6" ht="12">
      <c r="F586" s="4"/>
    </row>
    <row r="587" spans="6:6" ht="12">
      <c r="F587" s="4"/>
    </row>
    <row r="588" spans="6:6" ht="12">
      <c r="F588" s="4"/>
    </row>
    <row r="589" spans="6:6" ht="12">
      <c r="F589" s="4"/>
    </row>
    <row r="590" spans="6:6" ht="12">
      <c r="F590" s="4"/>
    </row>
    <row r="591" spans="6:6" ht="12">
      <c r="F591" s="4"/>
    </row>
    <row r="592" spans="6:6" ht="12">
      <c r="F592" s="4"/>
    </row>
    <row r="593" spans="6:6" ht="12">
      <c r="F593" s="4"/>
    </row>
    <row r="594" spans="6:6" ht="12">
      <c r="F594" s="4"/>
    </row>
    <row r="595" spans="6:6" ht="12">
      <c r="F595" s="4"/>
    </row>
    <row r="596" spans="6:6" ht="12">
      <c r="F596" s="4"/>
    </row>
    <row r="597" spans="6:6" ht="12">
      <c r="F597" s="4"/>
    </row>
    <row r="598" spans="6:6" ht="12">
      <c r="F598" s="4"/>
    </row>
    <row r="599" spans="6:6" ht="12">
      <c r="F599" s="4"/>
    </row>
    <row r="600" spans="6:6" ht="12">
      <c r="F600" s="4"/>
    </row>
    <row r="601" spans="6:6" ht="12">
      <c r="F601" s="4"/>
    </row>
    <row r="602" spans="6:6" ht="12">
      <c r="F602" s="4"/>
    </row>
    <row r="603" spans="6:6" ht="12">
      <c r="F603" s="4"/>
    </row>
    <row r="604" spans="6:6" ht="12">
      <c r="F604" s="4"/>
    </row>
    <row r="605" spans="6:6" ht="12">
      <c r="F605" s="4"/>
    </row>
    <row r="606" spans="6:6" ht="12">
      <c r="F606" s="4"/>
    </row>
    <row r="607" spans="6:6" ht="12">
      <c r="F607" s="4"/>
    </row>
    <row r="608" spans="6:6" ht="12">
      <c r="F608" s="4"/>
    </row>
    <row r="609" spans="6:6" ht="12">
      <c r="F609" s="4"/>
    </row>
    <row r="610" spans="6:6" ht="12">
      <c r="F610" s="4"/>
    </row>
    <row r="611" spans="6:6" ht="12">
      <c r="F611" s="4"/>
    </row>
    <row r="612" spans="6:6" ht="12">
      <c r="F612" s="4"/>
    </row>
    <row r="613" spans="6:6" ht="12">
      <c r="F613" s="4"/>
    </row>
    <row r="614" spans="6:6" ht="12">
      <c r="F614" s="4"/>
    </row>
    <row r="615" spans="6:6" ht="12">
      <c r="F615" s="4"/>
    </row>
    <row r="616" spans="6:6" ht="12">
      <c r="F616" s="4"/>
    </row>
    <row r="617" spans="6:6" ht="12">
      <c r="F617" s="4"/>
    </row>
    <row r="618" spans="6:6" ht="12">
      <c r="F618" s="4"/>
    </row>
    <row r="619" spans="6:6" ht="12">
      <c r="F619" s="4"/>
    </row>
    <row r="620" spans="6:6" ht="12">
      <c r="F620" s="4"/>
    </row>
    <row r="621" spans="6:6" ht="12">
      <c r="F621" s="4"/>
    </row>
    <row r="622" spans="6:6" ht="12">
      <c r="F622" s="4"/>
    </row>
    <row r="623" spans="6:6" ht="12">
      <c r="F623" s="4"/>
    </row>
    <row r="624" spans="6:6" ht="12">
      <c r="F624" s="4"/>
    </row>
    <row r="625" spans="6:6" ht="12">
      <c r="F625" s="4"/>
    </row>
    <row r="626" spans="6:6" ht="12">
      <c r="F626" s="4"/>
    </row>
    <row r="627" spans="6:6" ht="12">
      <c r="F627" s="4"/>
    </row>
    <row r="628" spans="6:6" ht="12">
      <c r="F628" s="4"/>
    </row>
    <row r="629" spans="6:6" ht="12">
      <c r="F629" s="4"/>
    </row>
    <row r="630" spans="6:6" ht="12">
      <c r="F630" s="4"/>
    </row>
    <row r="631" spans="6:6" ht="12">
      <c r="F631" s="4"/>
    </row>
    <row r="632" spans="6:6" ht="12">
      <c r="F632" s="4"/>
    </row>
    <row r="633" spans="6:6" ht="12">
      <c r="F633" s="4"/>
    </row>
    <row r="634" spans="6:6" ht="12">
      <c r="F634" s="4"/>
    </row>
    <row r="635" spans="6:6" ht="12">
      <c r="F635" s="4"/>
    </row>
    <row r="636" spans="6:6" ht="12">
      <c r="F636" s="4"/>
    </row>
    <row r="637" spans="6:6" ht="12">
      <c r="F637" s="4"/>
    </row>
    <row r="638" spans="6:6" ht="12">
      <c r="F638" s="4"/>
    </row>
    <row r="639" spans="6:6" ht="12">
      <c r="F639" s="4"/>
    </row>
    <row r="640" spans="6:6" ht="12">
      <c r="F640" s="4"/>
    </row>
    <row r="641" spans="6:6" ht="12">
      <c r="F641" s="4"/>
    </row>
    <row r="642" spans="6:6" ht="12">
      <c r="F642" s="4"/>
    </row>
    <row r="643" spans="6:6" ht="12">
      <c r="F643" s="4"/>
    </row>
    <row r="644" spans="6:6" ht="12">
      <c r="F644" s="4"/>
    </row>
    <row r="645" spans="6:6" ht="12">
      <c r="F645" s="4"/>
    </row>
    <row r="646" spans="6:6" ht="12">
      <c r="F646" s="4"/>
    </row>
    <row r="647" spans="6:6" ht="12">
      <c r="F647" s="4"/>
    </row>
    <row r="648" spans="6:6" ht="12">
      <c r="F648" s="4"/>
    </row>
    <row r="649" spans="6:6" ht="12">
      <c r="F649" s="4"/>
    </row>
    <row r="650" spans="6:6" ht="12">
      <c r="F650" s="4"/>
    </row>
    <row r="651" spans="6:6" ht="12">
      <c r="F651" s="4"/>
    </row>
    <row r="652" spans="6:6" ht="12">
      <c r="F652" s="4"/>
    </row>
    <row r="653" spans="6:6" ht="12">
      <c r="F653" s="4"/>
    </row>
    <row r="654" spans="6:6" ht="12">
      <c r="F654" s="4"/>
    </row>
    <row r="655" spans="6:6" ht="12">
      <c r="F655" s="4"/>
    </row>
    <row r="656" spans="6:6" ht="12">
      <c r="F656" s="4"/>
    </row>
    <row r="657" spans="6:6" ht="12">
      <c r="F657" s="4"/>
    </row>
    <row r="658" spans="6:6" ht="12">
      <c r="F658" s="4"/>
    </row>
    <row r="659" spans="6:6" ht="12">
      <c r="F659" s="4"/>
    </row>
    <row r="660" spans="6:6" ht="12">
      <c r="F660" s="4"/>
    </row>
    <row r="661" spans="6:6" ht="12">
      <c r="F661" s="4"/>
    </row>
    <row r="662" spans="6:6" ht="12">
      <c r="F662" s="4"/>
    </row>
    <row r="663" spans="6:6" ht="12">
      <c r="F663" s="4"/>
    </row>
    <row r="664" spans="6:6" ht="12">
      <c r="F664" s="4"/>
    </row>
    <row r="665" spans="6:6" ht="12">
      <c r="F665" s="4"/>
    </row>
    <row r="666" spans="6:6" ht="12">
      <c r="F666" s="4"/>
    </row>
    <row r="667" spans="6:6" ht="12">
      <c r="F667" s="4"/>
    </row>
    <row r="668" spans="6:6" ht="12">
      <c r="F668" s="4"/>
    </row>
    <row r="669" spans="6:6" ht="12">
      <c r="F669" s="4"/>
    </row>
    <row r="670" spans="6:6" ht="12">
      <c r="F670" s="4"/>
    </row>
    <row r="671" spans="6:6" ht="12">
      <c r="F671" s="4"/>
    </row>
    <row r="672" spans="6:6" ht="12">
      <c r="F672" s="4"/>
    </row>
    <row r="673" spans="6:6" ht="12">
      <c r="F673" s="4"/>
    </row>
    <row r="674" spans="6:6" ht="12">
      <c r="F674" s="4"/>
    </row>
    <row r="675" spans="6:6" ht="12">
      <c r="F675" s="4"/>
    </row>
    <row r="676" spans="6:6" ht="12">
      <c r="F676" s="4"/>
    </row>
    <row r="677" spans="6:6" ht="12">
      <c r="F677" s="4"/>
    </row>
    <row r="678" spans="6:6" ht="12">
      <c r="F678" s="4"/>
    </row>
    <row r="679" spans="6:6" ht="12">
      <c r="F679" s="4"/>
    </row>
    <row r="680" spans="6:6" ht="12">
      <c r="F680" s="4"/>
    </row>
    <row r="681" spans="6:6" ht="12">
      <c r="F681" s="4"/>
    </row>
    <row r="682" spans="6:6" ht="12">
      <c r="F682" s="4"/>
    </row>
    <row r="683" spans="6:6" ht="12">
      <c r="F683" s="4"/>
    </row>
    <row r="684" spans="6:6" ht="12">
      <c r="F684" s="4"/>
    </row>
    <row r="685" spans="6:6" ht="12">
      <c r="F685" s="4"/>
    </row>
    <row r="686" spans="6:6" ht="12">
      <c r="F686" s="4"/>
    </row>
    <row r="687" spans="6:6" ht="12">
      <c r="F687" s="4"/>
    </row>
    <row r="688" spans="6:6" ht="12">
      <c r="F688" s="4"/>
    </row>
    <row r="689" spans="6:6" ht="12">
      <c r="F689" s="4"/>
    </row>
    <row r="690" spans="6:6" ht="12">
      <c r="F690" s="4"/>
    </row>
    <row r="691" spans="6:6" ht="12">
      <c r="F691" s="4"/>
    </row>
    <row r="692" spans="6:6" ht="12">
      <c r="F692" s="4"/>
    </row>
    <row r="693" spans="6:6" ht="12">
      <c r="F693" s="4"/>
    </row>
    <row r="694" spans="6:6" ht="12">
      <c r="F694" s="4"/>
    </row>
    <row r="695" spans="6:6" ht="12">
      <c r="F695" s="4"/>
    </row>
    <row r="696" spans="6:6" ht="12">
      <c r="F696" s="4"/>
    </row>
    <row r="697" spans="6:6" ht="12">
      <c r="F697" s="4"/>
    </row>
    <row r="698" spans="6:6" ht="12">
      <c r="F698" s="4"/>
    </row>
    <row r="699" spans="6:6" ht="12">
      <c r="F699" s="4"/>
    </row>
    <row r="700" spans="6:6" ht="12">
      <c r="F700" s="4"/>
    </row>
    <row r="701" spans="6:6" ht="12">
      <c r="F701" s="4"/>
    </row>
    <row r="702" spans="6:6" ht="12">
      <c r="F702" s="4"/>
    </row>
    <row r="703" spans="6:6" ht="12">
      <c r="F703" s="4"/>
    </row>
    <row r="704" spans="6:6" ht="12">
      <c r="F704" s="4"/>
    </row>
    <row r="705" spans="6:6" ht="12">
      <c r="F705" s="4"/>
    </row>
    <row r="706" spans="6:6" ht="12">
      <c r="F706" s="4"/>
    </row>
    <row r="707" spans="6:6" ht="12">
      <c r="F707" s="4"/>
    </row>
    <row r="708" spans="6:6" ht="12">
      <c r="F708" s="4"/>
    </row>
    <row r="709" spans="6:6" ht="12">
      <c r="F709" s="4"/>
    </row>
    <row r="710" spans="6:6" ht="12">
      <c r="F710" s="4"/>
    </row>
    <row r="711" spans="6:6" ht="12">
      <c r="F711" s="4"/>
    </row>
    <row r="712" spans="6:6" ht="12">
      <c r="F712" s="4"/>
    </row>
    <row r="713" spans="6:6" ht="12">
      <c r="F713" s="4"/>
    </row>
    <row r="714" spans="6:6" ht="12">
      <c r="F714" s="4"/>
    </row>
    <row r="715" spans="6:6" ht="12">
      <c r="F715" s="4"/>
    </row>
    <row r="716" spans="6:6" ht="12">
      <c r="F716" s="4"/>
    </row>
    <row r="717" spans="6:6" ht="12">
      <c r="F717" s="4"/>
    </row>
    <row r="718" spans="6:6" ht="12">
      <c r="F718" s="4"/>
    </row>
    <row r="719" spans="6:6" ht="12">
      <c r="F719" s="4"/>
    </row>
    <row r="720" spans="6:6" ht="12">
      <c r="F720" s="4"/>
    </row>
    <row r="721" spans="6:6" ht="12">
      <c r="F721" s="4"/>
    </row>
    <row r="722" spans="6:6" ht="12">
      <c r="F722" s="4"/>
    </row>
    <row r="723" spans="6:6" ht="12">
      <c r="F723" s="4"/>
    </row>
    <row r="724" spans="6:6" ht="12">
      <c r="F724" s="4"/>
    </row>
    <row r="725" spans="6:6" ht="12">
      <c r="F725" s="4"/>
    </row>
    <row r="726" spans="6:6" ht="12">
      <c r="F726" s="4"/>
    </row>
    <row r="727" spans="6:6" ht="12">
      <c r="F727" s="4"/>
    </row>
    <row r="728" spans="6:6" ht="12">
      <c r="F728" s="4"/>
    </row>
    <row r="729" spans="6:6" ht="12">
      <c r="F729" s="4"/>
    </row>
    <row r="730" spans="6:6" ht="12">
      <c r="F730" s="4"/>
    </row>
    <row r="731" spans="6:6" ht="12">
      <c r="F731" s="4"/>
    </row>
    <row r="732" spans="6:6" ht="12">
      <c r="F732" s="4"/>
    </row>
    <row r="733" spans="6:6" ht="12">
      <c r="F733" s="4"/>
    </row>
    <row r="734" spans="6:6" ht="12">
      <c r="F734" s="4"/>
    </row>
    <row r="735" spans="6:6" ht="12">
      <c r="F735" s="4"/>
    </row>
    <row r="736" spans="6:6" ht="12">
      <c r="F736" s="4"/>
    </row>
    <row r="737" spans="6:6" ht="12">
      <c r="F737" s="4"/>
    </row>
    <row r="738" spans="6:6" ht="12">
      <c r="F738" s="4"/>
    </row>
    <row r="739" spans="6:6" ht="12">
      <c r="F739" s="4"/>
    </row>
    <row r="740" spans="6:6" ht="12">
      <c r="F740" s="4"/>
    </row>
    <row r="741" spans="6:6" ht="12">
      <c r="F741" s="4"/>
    </row>
    <row r="742" spans="6:6" ht="12">
      <c r="F742" s="4"/>
    </row>
    <row r="743" spans="6:6" ht="12">
      <c r="F743" s="4"/>
    </row>
    <row r="744" spans="6:6" ht="12">
      <c r="F744" s="4"/>
    </row>
    <row r="745" spans="6:6" ht="12">
      <c r="F745" s="4"/>
    </row>
    <row r="746" spans="6:6" ht="12">
      <c r="F746" s="4"/>
    </row>
    <row r="747" spans="6:6" ht="12">
      <c r="F747" s="4"/>
    </row>
    <row r="748" spans="6:6" ht="12">
      <c r="F748" s="4"/>
    </row>
    <row r="749" spans="6:6" ht="12">
      <c r="F749" s="4"/>
    </row>
    <row r="750" spans="6:6" ht="12">
      <c r="F750" s="4"/>
    </row>
    <row r="751" spans="6:6" ht="12">
      <c r="F751" s="4"/>
    </row>
    <row r="752" spans="6:6" ht="12">
      <c r="F752" s="4"/>
    </row>
    <row r="753" spans="6:6" ht="12">
      <c r="F753" s="4"/>
    </row>
    <row r="754" spans="6:6" ht="12">
      <c r="F754" s="4"/>
    </row>
    <row r="755" spans="6:6" ht="12">
      <c r="F755" s="4"/>
    </row>
    <row r="756" spans="6:6" ht="12">
      <c r="F756" s="4"/>
    </row>
    <row r="757" spans="6:6" ht="12">
      <c r="F757" s="4"/>
    </row>
    <row r="758" spans="6:6" ht="12">
      <c r="F758" s="4"/>
    </row>
    <row r="759" spans="6:6" ht="12">
      <c r="F759" s="4"/>
    </row>
    <row r="760" spans="6:6" ht="12">
      <c r="F760" s="4"/>
    </row>
    <row r="761" spans="6:6" ht="12">
      <c r="F761" s="4"/>
    </row>
    <row r="762" spans="6:6" ht="12">
      <c r="F762" s="4"/>
    </row>
    <row r="763" spans="6:6" ht="12">
      <c r="F763" s="4"/>
    </row>
    <row r="764" spans="6:6" ht="12">
      <c r="F764" s="4"/>
    </row>
    <row r="765" spans="6:6" ht="12">
      <c r="F765" s="4"/>
    </row>
    <row r="766" spans="6:6" ht="12">
      <c r="F766" s="4"/>
    </row>
    <row r="767" spans="6:6" ht="12">
      <c r="F767" s="4"/>
    </row>
    <row r="768" spans="6:6" ht="12">
      <c r="F768" s="4"/>
    </row>
    <row r="769" spans="6:6" ht="12">
      <c r="F769" s="4"/>
    </row>
    <row r="770" spans="6:6" ht="12">
      <c r="F770" s="4"/>
    </row>
    <row r="771" spans="6:6" ht="12">
      <c r="F771" s="4"/>
    </row>
    <row r="772" spans="6:6" ht="12">
      <c r="F772" s="4"/>
    </row>
    <row r="773" spans="6:6" ht="12">
      <c r="F773" s="4"/>
    </row>
    <row r="774" spans="6:6" ht="12">
      <c r="F774" s="4"/>
    </row>
    <row r="775" spans="6:6" ht="12">
      <c r="F775" s="4"/>
    </row>
    <row r="776" spans="6:6" ht="12">
      <c r="F776" s="4"/>
    </row>
    <row r="777" spans="6:6" ht="12">
      <c r="F777" s="4"/>
    </row>
    <row r="778" spans="6:6" ht="12">
      <c r="F778" s="4"/>
    </row>
    <row r="779" spans="6:6" ht="12">
      <c r="F779" s="4"/>
    </row>
    <row r="780" spans="6:6" ht="12">
      <c r="F780" s="4"/>
    </row>
    <row r="781" spans="6:6" ht="12">
      <c r="F781" s="4"/>
    </row>
    <row r="782" spans="6:6" ht="12">
      <c r="F782" s="4"/>
    </row>
    <row r="783" spans="6:6" ht="12">
      <c r="F783" s="4"/>
    </row>
    <row r="784" spans="6:6" ht="12">
      <c r="F784" s="4"/>
    </row>
    <row r="785" spans="6:6" ht="12">
      <c r="F785" s="4"/>
    </row>
    <row r="786" spans="6:6" ht="12">
      <c r="F786" s="4"/>
    </row>
    <row r="787" spans="6:6" ht="12">
      <c r="F787" s="4"/>
    </row>
    <row r="788" spans="6:6" ht="12">
      <c r="F788" s="4"/>
    </row>
    <row r="789" spans="6:6" ht="12">
      <c r="F789" s="4"/>
    </row>
    <row r="790" spans="6:6" ht="12">
      <c r="F790" s="4"/>
    </row>
    <row r="791" spans="6:6" ht="12">
      <c r="F791" s="4"/>
    </row>
    <row r="792" spans="6:6" ht="12">
      <c r="F792" s="4"/>
    </row>
    <row r="793" spans="6:6" ht="12">
      <c r="F793" s="4"/>
    </row>
    <row r="794" spans="6:6" ht="12">
      <c r="F794" s="4"/>
    </row>
    <row r="795" spans="6:6" ht="12">
      <c r="F795" s="4"/>
    </row>
    <row r="796" spans="6:6" ht="12">
      <c r="F796" s="4"/>
    </row>
    <row r="797" spans="6:6" ht="12">
      <c r="F797" s="4"/>
    </row>
    <row r="798" spans="6:6" ht="12">
      <c r="F798" s="4"/>
    </row>
    <row r="799" spans="6:6" ht="12">
      <c r="F799" s="4"/>
    </row>
    <row r="800" spans="6:6" ht="12">
      <c r="F800" s="4"/>
    </row>
    <row r="801" spans="6:6" ht="12">
      <c r="F801" s="4"/>
    </row>
    <row r="802" spans="6:6" ht="12">
      <c r="F802" s="4"/>
    </row>
    <row r="803" spans="6:6" ht="12">
      <c r="F803" s="4"/>
    </row>
    <row r="804" spans="6:6" ht="12">
      <c r="F804" s="4"/>
    </row>
    <row r="805" spans="6:6" ht="12">
      <c r="F805" s="4"/>
    </row>
    <row r="806" spans="6:6" ht="12">
      <c r="F806" s="4"/>
    </row>
    <row r="807" spans="6:6" ht="12">
      <c r="F807" s="4"/>
    </row>
    <row r="808" spans="6:6" ht="12">
      <c r="F808" s="4"/>
    </row>
    <row r="809" spans="6:6" ht="12">
      <c r="F809" s="4"/>
    </row>
    <row r="810" spans="6:6" ht="12">
      <c r="F810" s="4"/>
    </row>
    <row r="811" spans="6:6" ht="12">
      <c r="F811" s="4"/>
    </row>
    <row r="812" spans="6:6" ht="12">
      <c r="F812" s="4"/>
    </row>
    <row r="813" spans="6:6" ht="12">
      <c r="F813" s="4"/>
    </row>
    <row r="814" spans="6:6" ht="12">
      <c r="F814" s="4"/>
    </row>
    <row r="815" spans="6:6" ht="12">
      <c r="F815" s="4"/>
    </row>
    <row r="816" spans="6:6" ht="12">
      <c r="F816" s="4"/>
    </row>
    <row r="817" spans="6:6" ht="12">
      <c r="F817" s="4"/>
    </row>
    <row r="818" spans="6:6" ht="12">
      <c r="F818" s="4"/>
    </row>
    <row r="819" spans="6:6" ht="12">
      <c r="F819" s="4"/>
    </row>
    <row r="820" spans="6:6" ht="12">
      <c r="F820" s="4"/>
    </row>
    <row r="821" spans="6:6" ht="12">
      <c r="F821" s="4"/>
    </row>
    <row r="822" spans="6:6" ht="12">
      <c r="F822" s="4"/>
    </row>
    <row r="823" spans="6:6" ht="12">
      <c r="F823" s="4"/>
    </row>
    <row r="824" spans="6:6" ht="12">
      <c r="F824" s="4"/>
    </row>
    <row r="825" spans="6:6" ht="12">
      <c r="F825" s="4"/>
    </row>
    <row r="826" spans="6:6" ht="12">
      <c r="F826" s="4"/>
    </row>
    <row r="827" spans="6:6" ht="12">
      <c r="F827" s="4"/>
    </row>
    <row r="828" spans="6:6" ht="12">
      <c r="F828" s="4"/>
    </row>
    <row r="829" spans="6:6" ht="12">
      <c r="F829" s="4"/>
    </row>
    <row r="830" spans="6:6" ht="12">
      <c r="F830" s="4"/>
    </row>
    <row r="831" spans="6:6" ht="12">
      <c r="F831" s="4"/>
    </row>
    <row r="832" spans="6:6" ht="12">
      <c r="F832" s="4"/>
    </row>
    <row r="833" spans="6:6" ht="12">
      <c r="F833" s="4"/>
    </row>
    <row r="834" spans="6:6" ht="12">
      <c r="F834" s="4"/>
    </row>
    <row r="835" spans="6:6" ht="12">
      <c r="F835" s="4"/>
    </row>
    <row r="836" spans="6:6" ht="12">
      <c r="F836" s="4"/>
    </row>
    <row r="837" spans="6:6" ht="12">
      <c r="F837" s="4"/>
    </row>
    <row r="838" spans="6:6" ht="12">
      <c r="F838" s="4"/>
    </row>
    <row r="839" spans="6:6" ht="12">
      <c r="F839" s="4"/>
    </row>
    <row r="840" spans="6:6" ht="12">
      <c r="F840" s="4"/>
    </row>
    <row r="841" spans="6:6" ht="12">
      <c r="F841" s="4"/>
    </row>
    <row r="842" spans="6:6" ht="12">
      <c r="F842" s="4"/>
    </row>
    <row r="843" spans="6:6" ht="12">
      <c r="F843" s="4"/>
    </row>
    <row r="844" spans="6:6" ht="12">
      <c r="F844" s="4"/>
    </row>
    <row r="845" spans="6:6" ht="12">
      <c r="F845" s="4"/>
    </row>
    <row r="846" spans="6:6" ht="12">
      <c r="F846" s="4"/>
    </row>
    <row r="847" spans="6:6" ht="12">
      <c r="F847" s="4"/>
    </row>
    <row r="848" spans="6:6" ht="12">
      <c r="F848" s="4"/>
    </row>
    <row r="849" spans="6:6" ht="12">
      <c r="F849" s="4"/>
    </row>
    <row r="850" spans="6:6" ht="12">
      <c r="F850" s="4"/>
    </row>
    <row r="851" spans="6:6" ht="12">
      <c r="F851" s="4"/>
    </row>
    <row r="852" spans="6:6" ht="12">
      <c r="F852" s="4"/>
    </row>
    <row r="853" spans="6:6" ht="12">
      <c r="F853" s="4"/>
    </row>
    <row r="854" spans="6:6" ht="12">
      <c r="F854" s="4"/>
    </row>
    <row r="855" spans="6:6" ht="12">
      <c r="F855" s="4"/>
    </row>
    <row r="856" spans="6:6" ht="12">
      <c r="F856" s="4"/>
    </row>
    <row r="857" spans="6:6" ht="12">
      <c r="F857" s="4"/>
    </row>
    <row r="858" spans="6:6" ht="12">
      <c r="F858" s="4"/>
    </row>
    <row r="859" spans="6:6" ht="12">
      <c r="F859" s="4"/>
    </row>
    <row r="860" spans="6:6" ht="12">
      <c r="F860" s="4"/>
    </row>
    <row r="861" spans="6:6" ht="12">
      <c r="F861" s="4"/>
    </row>
    <row r="862" spans="6:6" ht="12">
      <c r="F862" s="4"/>
    </row>
    <row r="863" spans="6:6" ht="12">
      <c r="F863" s="4"/>
    </row>
    <row r="864" spans="6:6" ht="12">
      <c r="F864" s="4"/>
    </row>
    <row r="865" spans="6:6" ht="12">
      <c r="F865" s="4"/>
    </row>
    <row r="866" spans="6:6" ht="12">
      <c r="F866" s="4"/>
    </row>
    <row r="867" spans="6:6" ht="12">
      <c r="F867" s="4"/>
    </row>
    <row r="868" spans="6:6" ht="12">
      <c r="F868" s="4"/>
    </row>
    <row r="869" spans="6:6" ht="12">
      <c r="F869" s="4"/>
    </row>
    <row r="870" spans="6:6" ht="12">
      <c r="F870" s="4"/>
    </row>
    <row r="871" spans="6:6" ht="12">
      <c r="F871" s="4"/>
    </row>
    <row r="872" spans="6:6" ht="12">
      <c r="F872" s="4"/>
    </row>
    <row r="873" spans="6:6" ht="12">
      <c r="F873" s="4"/>
    </row>
    <row r="874" spans="6:6" ht="12">
      <c r="F874" s="4"/>
    </row>
    <row r="875" spans="6:6" ht="12">
      <c r="F875" s="4"/>
    </row>
    <row r="876" spans="6:6" ht="12">
      <c r="F876" s="4"/>
    </row>
    <row r="877" spans="6:6" ht="12">
      <c r="F877" s="4"/>
    </row>
    <row r="878" spans="6:6" ht="12">
      <c r="F878" s="4"/>
    </row>
    <row r="879" spans="6:6" ht="12">
      <c r="F879" s="4"/>
    </row>
    <row r="880" spans="6:6" ht="12">
      <c r="F880" s="4"/>
    </row>
    <row r="881" spans="6:6" ht="12">
      <c r="F881" s="4"/>
    </row>
    <row r="882" spans="6:6" ht="12">
      <c r="F882" s="4"/>
    </row>
    <row r="883" spans="6:6" ht="12">
      <c r="F883" s="4"/>
    </row>
    <row r="884" spans="6:6" ht="12">
      <c r="F884" s="4"/>
    </row>
    <row r="885" spans="6:6" ht="12">
      <c r="F885" s="4"/>
    </row>
    <row r="886" spans="6:6" ht="12">
      <c r="F886" s="4"/>
    </row>
    <row r="887" spans="6:6" ht="12">
      <c r="F887" s="4"/>
    </row>
    <row r="888" spans="6:6" ht="12">
      <c r="F888" s="4"/>
    </row>
    <row r="889" spans="6:6" ht="12">
      <c r="F889" s="4"/>
    </row>
    <row r="890" spans="6:6" ht="12">
      <c r="F890" s="4"/>
    </row>
    <row r="891" spans="6:6" ht="12">
      <c r="F891" s="4"/>
    </row>
    <row r="892" spans="6:6" ht="12">
      <c r="F892" s="4"/>
    </row>
    <row r="893" spans="6:6" ht="12">
      <c r="F893" s="4"/>
    </row>
    <row r="894" spans="6:6" ht="12">
      <c r="F894" s="4"/>
    </row>
    <row r="895" spans="6:6" ht="12">
      <c r="F895" s="4"/>
    </row>
    <row r="896" spans="6:6" ht="12">
      <c r="F896" s="4"/>
    </row>
    <row r="897" spans="6:6" ht="12">
      <c r="F897" s="4"/>
    </row>
    <row r="898" spans="6:6" ht="12">
      <c r="F898" s="4"/>
    </row>
    <row r="899" spans="6:6" ht="12">
      <c r="F899" s="4"/>
    </row>
    <row r="900" spans="6:6" ht="12">
      <c r="F900" s="4"/>
    </row>
    <row r="901" spans="6:6" ht="12">
      <c r="F901" s="4"/>
    </row>
    <row r="902" spans="6:6" ht="12">
      <c r="F902" s="4"/>
    </row>
    <row r="903" spans="6:6" ht="12">
      <c r="F903" s="4"/>
    </row>
    <row r="904" spans="6:6" ht="12">
      <c r="F904" s="4"/>
    </row>
    <row r="905" spans="6:6" ht="12">
      <c r="F905" s="4"/>
    </row>
    <row r="906" spans="6:6" ht="12">
      <c r="F906" s="4"/>
    </row>
    <row r="907" spans="6:6" ht="12">
      <c r="F907" s="4"/>
    </row>
    <row r="908" spans="6:6" ht="12">
      <c r="F908" s="4"/>
    </row>
    <row r="909" spans="6:6" ht="12">
      <c r="F909" s="4"/>
    </row>
    <row r="910" spans="6:6" ht="12">
      <c r="F910" s="4"/>
    </row>
    <row r="911" spans="6:6" ht="12">
      <c r="F911" s="4"/>
    </row>
    <row r="912" spans="6:6" ht="12">
      <c r="F912" s="4"/>
    </row>
    <row r="913" spans="6:6" ht="12">
      <c r="F913" s="4"/>
    </row>
    <row r="914" spans="6:6" ht="12">
      <c r="F914" s="4"/>
    </row>
    <row r="915" spans="6:6" ht="12">
      <c r="F915" s="4"/>
    </row>
    <row r="916" spans="6:6" ht="12">
      <c r="F916" s="4"/>
    </row>
    <row r="917" spans="6:6" ht="12">
      <c r="F917" s="4"/>
    </row>
    <row r="918" spans="6:6" ht="12">
      <c r="F918" s="4"/>
    </row>
    <row r="919" spans="6:6" ht="12">
      <c r="F919" s="4"/>
    </row>
    <row r="920" spans="6:6" ht="12">
      <c r="F920" s="4"/>
    </row>
    <row r="921" spans="6:6" ht="12">
      <c r="F921" s="4"/>
    </row>
    <row r="922" spans="6:6" ht="12">
      <c r="F922" s="4"/>
    </row>
    <row r="923" spans="6:6" ht="12">
      <c r="F923" s="4"/>
    </row>
    <row r="924" spans="6:6" ht="12">
      <c r="F924" s="4"/>
    </row>
    <row r="925" spans="6:6" ht="12">
      <c r="F925" s="4"/>
    </row>
    <row r="926" spans="6:6" ht="12">
      <c r="F926" s="4"/>
    </row>
    <row r="927" spans="6:6" ht="12">
      <c r="F927" s="4"/>
    </row>
    <row r="928" spans="6:6" ht="12">
      <c r="F928" s="4"/>
    </row>
    <row r="929" spans="6:6" ht="12">
      <c r="F929" s="4"/>
    </row>
    <row r="930" spans="6:6" ht="12">
      <c r="F930" s="4"/>
    </row>
    <row r="931" spans="6:6" ht="12">
      <c r="F931" s="4"/>
    </row>
    <row r="932" spans="6:6" ht="12">
      <c r="F932" s="4"/>
    </row>
    <row r="933" spans="6:6" ht="12">
      <c r="F933" s="4"/>
    </row>
    <row r="934" spans="6:6" ht="12">
      <c r="F934" s="4"/>
    </row>
    <row r="935" spans="6:6" ht="12">
      <c r="F935" s="4"/>
    </row>
    <row r="936" spans="6:6" ht="12">
      <c r="F936" s="4"/>
    </row>
    <row r="937" spans="6:6" ht="12">
      <c r="F937" s="4"/>
    </row>
    <row r="938" spans="6:6" ht="12">
      <c r="F938" s="4"/>
    </row>
    <row r="939" spans="6:6" ht="12">
      <c r="F939" s="4"/>
    </row>
    <row r="940" spans="6:6" ht="12">
      <c r="F940" s="4"/>
    </row>
    <row r="941" spans="6:6" ht="12">
      <c r="F941" s="4"/>
    </row>
    <row r="942" spans="6:6" ht="12">
      <c r="F942" s="4"/>
    </row>
    <row r="943" spans="6:6" ht="12">
      <c r="F943" s="4"/>
    </row>
    <row r="944" spans="6:6" ht="12">
      <c r="F944" s="4"/>
    </row>
    <row r="945" spans="6:6" ht="12">
      <c r="F945" s="4"/>
    </row>
    <row r="946" spans="6:6" ht="12">
      <c r="F946" s="4"/>
    </row>
    <row r="947" spans="6:6" ht="12">
      <c r="F947" s="4"/>
    </row>
    <row r="948" spans="6:6" ht="12">
      <c r="F948" s="4"/>
    </row>
    <row r="949" spans="6:6" ht="12">
      <c r="F949" s="4"/>
    </row>
    <row r="950" spans="6:6" ht="12">
      <c r="F950" s="4"/>
    </row>
    <row r="951" spans="6:6" ht="12">
      <c r="F951" s="4"/>
    </row>
    <row r="952" spans="6:6" ht="12">
      <c r="F952" s="4"/>
    </row>
    <row r="953" spans="6:6" ht="12">
      <c r="F953" s="4"/>
    </row>
    <row r="954" spans="6:6" ht="12">
      <c r="F954" s="4"/>
    </row>
    <row r="955" spans="6:6" ht="12">
      <c r="F955" s="4"/>
    </row>
    <row r="956" spans="6:6" ht="12">
      <c r="F956" s="4"/>
    </row>
    <row r="957" spans="6:6" ht="12">
      <c r="F957" s="4"/>
    </row>
    <row r="958" spans="6:6" ht="12">
      <c r="F958" s="4"/>
    </row>
    <row r="959" spans="6:6" ht="12">
      <c r="F959" s="4"/>
    </row>
    <row r="960" spans="6:6" ht="12">
      <c r="F960" s="4"/>
    </row>
    <row r="961" spans="6:6" ht="12">
      <c r="F961" s="4"/>
    </row>
    <row r="962" spans="6:6" ht="12">
      <c r="F962" s="4"/>
    </row>
    <row r="963" spans="6:6" ht="12">
      <c r="F963" s="4"/>
    </row>
    <row r="964" spans="6:6" ht="12">
      <c r="F964" s="4"/>
    </row>
    <row r="965" spans="6:6" ht="12">
      <c r="F965" s="4"/>
    </row>
    <row r="966" spans="6:6" ht="12">
      <c r="F966" s="4"/>
    </row>
    <row r="967" spans="6:6" ht="12">
      <c r="F967" s="4"/>
    </row>
    <row r="968" spans="6:6" ht="12">
      <c r="F968" s="4"/>
    </row>
    <row r="969" spans="6:6" ht="12">
      <c r="F969" s="4"/>
    </row>
    <row r="970" spans="6:6" ht="12">
      <c r="F970" s="4"/>
    </row>
    <row r="971" spans="6:6" ht="12">
      <c r="F971" s="4"/>
    </row>
    <row r="972" spans="6:6" ht="12">
      <c r="F972" s="4"/>
    </row>
    <row r="973" spans="6:6" ht="12">
      <c r="F973" s="4"/>
    </row>
    <row r="974" spans="6:6" ht="12">
      <c r="F974" s="4"/>
    </row>
    <row r="975" spans="6:6" ht="12">
      <c r="F975" s="4"/>
    </row>
    <row r="976" spans="6:6" ht="12">
      <c r="F976" s="4"/>
    </row>
    <row r="977" spans="6:6" ht="12">
      <c r="F977" s="4"/>
    </row>
    <row r="978" spans="6:6" ht="12">
      <c r="F978" s="4"/>
    </row>
    <row r="979" spans="6:6" ht="12">
      <c r="F979" s="4"/>
    </row>
    <row r="980" spans="6:6" ht="12">
      <c r="F980" s="4"/>
    </row>
    <row r="981" spans="6:6" ht="12">
      <c r="F981" s="4"/>
    </row>
    <row r="982" spans="6:6" ht="12">
      <c r="F982" s="4"/>
    </row>
    <row r="983" spans="6:6" ht="12">
      <c r="F983" s="4"/>
    </row>
    <row r="984" spans="6:6" ht="12">
      <c r="F984" s="4"/>
    </row>
    <row r="985" spans="6:6" ht="12">
      <c r="F985" s="4"/>
    </row>
    <row r="986" spans="6:6" ht="12">
      <c r="F986" s="4"/>
    </row>
    <row r="987" spans="6:6" ht="12">
      <c r="F987" s="4"/>
    </row>
    <row r="988" spans="6:6" ht="12">
      <c r="F988" s="4"/>
    </row>
    <row r="989" spans="6:6" ht="12">
      <c r="F989" s="4"/>
    </row>
    <row r="990" spans="6:6" ht="12">
      <c r="F990" s="4"/>
    </row>
    <row r="991" spans="6:6" ht="12">
      <c r="F991" s="4"/>
    </row>
    <row r="992" spans="6:6" ht="12">
      <c r="F992" s="4"/>
    </row>
    <row r="993" spans="6:6" ht="12">
      <c r="F993" s="4"/>
    </row>
    <row r="994" spans="6:6" ht="12">
      <c r="F994" s="4"/>
    </row>
    <row r="995" spans="6:6" ht="12">
      <c r="F995" s="4"/>
    </row>
    <row r="996" spans="6:6" ht="12">
      <c r="F996" s="4"/>
    </row>
    <row r="997" spans="6:6" ht="12">
      <c r="F997" s="4"/>
    </row>
    <row r="998" spans="6:6" ht="12">
      <c r="F998" s="4"/>
    </row>
    <row r="999" spans="6:6" ht="12">
      <c r="F999" s="4"/>
    </row>
    <row r="1000" spans="6:6" ht="12">
      <c r="F1000" s="4"/>
    </row>
    <row r="1001" spans="6:6" ht="12">
      <c r="F1001" s="4"/>
    </row>
    <row r="1002" spans="6:6" ht="12">
      <c r="F1002" s="4"/>
    </row>
    <row r="1003" spans="6:6" ht="12">
      <c r="F1003" s="4"/>
    </row>
  </sheetData>
  <autoFilter ref="A4:V4">
    <sortState ref="A2:AO62">
      <sortCondition ref="E1:E62"/>
    </sortState>
  </autoFilter>
  <mergeCells count="2">
    <mergeCell ref="A1:G1"/>
    <mergeCell ref="A2:G2"/>
  </mergeCells>
  <hyperlinks>
    <hyperlink ref="B7" r:id="rId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8401387-118401587&amp;highlight=hg38.chr11%3A118401487-118401487"/>
    <hyperlink ref="B8" r:id="rId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7%3A105875720-105875920&amp;highlight=hg38.chr7%3A105875820-105875820"/>
    <hyperlink ref="B9" r:id="rId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5%3A90751770-90751970&amp;highlight=hg38.chr15%3A90751870-90751870"/>
    <hyperlink ref="B10" r:id="rId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133929196-133929396&amp;highlight=hg38.chr3%3A133929296-133929296"/>
    <hyperlink ref="B11" r:id="rId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85801980-85802180&amp;highlight=hg38.chr3%3A85802080-85802080"/>
    <hyperlink ref="B12" r:id="rId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105720012-105720212&amp;highlight=hg38.chr3%3A105720112-105720112"/>
    <hyperlink ref="B13" r:id="rId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69313905-69314105&amp;highlight=hg38.chr5%3A69314005-69314005"/>
    <hyperlink ref="B14" r:id="rId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7%3A36210863-36211063&amp;highlight=hg38.chr17%3A36210963-36210963"/>
    <hyperlink ref="B15" r:id="rId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24498357-24498557&amp;highlight=hg38.chr5%3A24498457-24498457"/>
    <hyperlink ref="B16" r:id="rId1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1296881-111297081&amp;highlight=hg38.chr11%3A111296981-111296981"/>
    <hyperlink ref="B17" r:id="rId1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1298508-111298708&amp;highlight=hg38.chr11%3A111298608-111298608"/>
    <hyperlink ref="B18" r:id="rId1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%3A197328408-197328608&amp;highlight=hg38.chr1%3A197328508-197328508"/>
    <hyperlink ref="B19" r:id="rId1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8%3A69401168-69401368&amp;highlight=hg38.chr18%3A69401268-69401268"/>
    <hyperlink ref="B20" r:id="rId1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97466355-97466555&amp;highlight=hg38.chr3%3A97466455-97466455"/>
    <hyperlink ref="B21" r:id="rId1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6%3A151807760-151807960&amp;highlight=hg38.chr6%3A151807860-151807860"/>
    <hyperlink ref="B22" r:id="rId1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49186645-49186845&amp;highlight=hg38.chr11%3A49186745-49186745"/>
    <hyperlink ref="B23" r:id="rId1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72138777-72138977&amp;highlight=hg38.chr11%3A72138877-72138877"/>
    <hyperlink ref="B24" r:id="rId1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8%3A33461412-33461612&amp;highlight=hg38.chr8%3A33461512-33461512"/>
    <hyperlink ref="B25" r:id="rId1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126472197-126472397&amp;highlight=hg38.chr5%3A126472297-126472297"/>
    <hyperlink ref="B26" r:id="rId2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66678837-66679037&amp;highlight=hg38.chr12%3A66678937-66678937"/>
    <hyperlink ref="B27" r:id="rId2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184035005-184035205&amp;highlight=hg38.chr3%3A184035105-184035105"/>
    <hyperlink ref="B28" r:id="rId2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%3A24142981-24143181&amp;highlight=hg38.chr1%3A24143081-24143081"/>
    <hyperlink ref="B29" r:id="rId2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%3A130342844-130343044&amp;highlight=hg38.chr2%3A130342944-130342944"/>
    <hyperlink ref="B30" r:id="rId2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10499911-10500111&amp;highlight=hg38.chr19%3A10500011-10500011"/>
    <hyperlink ref="B31" r:id="rId2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9%3A136757014-136757214&amp;highlight=hg38.chr9%3A136757114-136757114"/>
    <hyperlink ref="B32" r:id="rId2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%3A96739751-96739951&amp;highlight=hg38.chr2%3A96739851-96739851"/>
    <hyperlink ref="B33" r:id="rId2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46545150-46545350&amp;highlight=hg38.chr3%3A46545250-46545250"/>
    <hyperlink ref="B34" r:id="rId2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5%3A99731304-99731504&amp;highlight=hg38.chr15%3A99731404-99731404"/>
    <hyperlink ref="B35" r:id="rId2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6%3A41920734-41920934&amp;highlight=hg38.chr6%3A41920834-41920834"/>
    <hyperlink ref="B36" r:id="rId3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3%3A32522126-32522326&amp;highlight=hg38.chr13%3A32522226-32522226"/>
    <hyperlink ref="B37" r:id="rId3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6%3A66826649-66826849&amp;highlight=hg38.chr16%3A66826749-66826749"/>
    <hyperlink ref="B38" r:id="rId3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8%3A89981411-89981611&amp;highlight=hg38.chr8%3A89981511-89981511"/>
    <hyperlink ref="B39" r:id="rId3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8%3A58165730-58165930&amp;highlight=hg38.chr18%3A58165830-58165830"/>
    <hyperlink ref="B40" r:id="rId3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9%3A124292763-124292963&amp;highlight=hg38.chr9%3A124292863-124292863"/>
    <hyperlink ref="B41" r:id="rId3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48539607-48539807&amp;highlight=hg38.chr3%3A48539707-48539707"/>
    <hyperlink ref="B42" r:id="rId3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42132349-42132549&amp;highlight=hg38.chr19%3A42132449-42132449"/>
    <hyperlink ref="B43" r:id="rId3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%3A27138328-27138528&amp;highlight=hg38.chr2%3A27138428-27138428"/>
    <hyperlink ref="B44" r:id="rId3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58617589-58617789&amp;highlight=hg38.chr5%3A58617689-58617689"/>
    <hyperlink ref="B45" r:id="rId3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69739727-69739927&amp;highlight=hg38.chr12%3A69739827-69739827"/>
    <hyperlink ref="B46" r:id="rId4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4%3A21057734-21057934&amp;highlight=hg38.chr14%3A21057834-21057834"/>
    <hyperlink ref="B47" r:id="rId4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7%3A156643782-156643982&amp;highlight=hg38.chr7%3A156643882-156643882"/>
    <hyperlink ref="B48" r:id="rId4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X%3A154398296-154398496&amp;highlight=hg38.chrX%3A154398396-154398396"/>
    <hyperlink ref="B49" r:id="rId4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6%3A33200739-33200939&amp;highlight=hg38.chr6%3A33200839-33200839"/>
    <hyperlink ref="B50" r:id="rId4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171014413-171014613&amp;highlight=hg38.chr3%3A171014513-171014513"/>
    <hyperlink ref="B51" r:id="rId4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2%3A24302105-24302305&amp;highlight=hg38.chr22%3A24302205-24302205"/>
    <hyperlink ref="B52" r:id="rId4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%3A181896825-181897025&amp;highlight=hg38.chr2%3A181896925-181896925"/>
    <hyperlink ref="B53" r:id="rId4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22287116-22287316&amp;highlight=hg38.chr12%3A22287216-22287216"/>
    <hyperlink ref="B54" r:id="rId4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7%3A3668535-3668735&amp;highlight=hg38.chr17%3A3668635-3668635"/>
    <hyperlink ref="B55" r:id="rId4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9%3A79572680-79572880&amp;highlight=hg38.chr9%3A79572780-79572780"/>
    <hyperlink ref="B56" r:id="rId5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27003281-27003481&amp;highlight=hg38.chr12%3A27003381-27003381"/>
    <hyperlink ref="B57" r:id="rId5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0%3A1183679-1183879&amp;highlight=hg38.chr20%3A1183779-1183779"/>
    <hyperlink ref="B58" r:id="rId5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4%3A48134126-48134326&amp;highlight=hg38.chr4%3A48134226-48134226"/>
    <hyperlink ref="B59" r:id="rId5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8%3A6829180-6829380&amp;highlight=hg38.chr8%3A6829280-6829280"/>
    <hyperlink ref="B60" r:id="rId5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133007033-133007233&amp;highlight=hg38.chr12%3A133007133-133007133"/>
    <hyperlink ref="B61" r:id="rId5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150898433-150898633&amp;highlight=hg38.chr5%3A150898533-150898533"/>
    <hyperlink ref="B62" r:id="rId5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53109466-53109666&amp;highlight=hg38.chr19%3A53109566-53109566"/>
    <hyperlink ref="B63" r:id="rId5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21166265-21166465&amp;highlight=hg38.chr19%3A21166365-21166365"/>
    <hyperlink ref="B64" r:id="rId5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178946886-178947086&amp;highlight=hg38.chr5%3A178946986-178946986"/>
    <hyperlink ref="B65" r:id="rId5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56460633-56460833&amp;highlight=hg38.chr19%3A56460733-56460733"/>
    <hyperlink ref="B6" r:id="rId6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X%3A108131244-108131444&amp;highlight=hg38.chrX%3A108131344-108131344"/>
    <hyperlink ref="B5" r:id="rId6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4%3A56378247-56378447&amp;highlight=hg38.chr4%3A56378347-56378347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7F6000"/>
  </sheetPr>
  <dimension ref="A1:U999"/>
  <sheetViews>
    <sheetView workbookViewId="0">
      <pane ySplit="1" topLeftCell="A2" activePane="bottomLeft" state="frozen"/>
      <selection pane="bottomLeft"/>
    </sheetView>
  </sheetViews>
  <sheetFormatPr baseColWidth="10" defaultColWidth="14.5" defaultRowHeight="15.75" customHeight="1" x14ac:dyDescent="0"/>
  <cols>
    <col min="1" max="1" width="6.33203125" customWidth="1"/>
    <col min="2" max="2" width="10.33203125" customWidth="1"/>
    <col min="3" max="3" width="6.6640625" customWidth="1"/>
    <col min="4" max="4" width="9.6640625" customWidth="1"/>
    <col min="5" max="5" width="12.6640625" customWidth="1"/>
    <col min="6" max="6" width="48.1640625" customWidth="1"/>
    <col min="7" max="7" width="14.33203125" customWidth="1"/>
    <col min="8" max="8" width="8.5" customWidth="1"/>
    <col min="9" max="12" width="3.6640625" customWidth="1"/>
    <col min="13" max="14" width="9.1640625" customWidth="1"/>
    <col min="15" max="17" width="10.5" customWidth="1"/>
  </cols>
  <sheetData>
    <row r="1" spans="1:21" ht="73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13</v>
      </c>
      <c r="N1" s="1" t="s">
        <v>12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21</v>
      </c>
    </row>
    <row r="2" spans="1:21" ht="13" thickBot="1">
      <c r="A2" s="2" t="s">
        <v>237</v>
      </c>
      <c r="B2" s="6">
        <v>56378347</v>
      </c>
      <c r="C2" s="2" t="s">
        <v>26</v>
      </c>
      <c r="D2" s="2" t="s">
        <v>27</v>
      </c>
      <c r="E2" s="3" t="str">
        <f>HYPERLINK("http://www.genecards.org/cgi-bin/carddisp.pl?gene=AASDH","AASDH")</f>
        <v>AASDH</v>
      </c>
      <c r="F2" s="4" t="s">
        <v>244</v>
      </c>
      <c r="G2" s="2" t="s">
        <v>245</v>
      </c>
      <c r="H2" s="2">
        <v>656</v>
      </c>
      <c r="I2" s="2" t="s">
        <v>35</v>
      </c>
      <c r="J2" s="2" t="s">
        <v>36</v>
      </c>
      <c r="M2" s="2">
        <v>0.75</v>
      </c>
      <c r="N2" s="2">
        <v>0.25</v>
      </c>
      <c r="O2" s="2" t="s">
        <v>34</v>
      </c>
      <c r="P2" s="2" t="s">
        <v>34</v>
      </c>
      <c r="Q2" s="2" t="s">
        <v>34</v>
      </c>
      <c r="R2" s="2" t="s">
        <v>34</v>
      </c>
      <c r="S2" s="2" t="s">
        <v>37</v>
      </c>
      <c r="T2" s="2" t="s">
        <v>273</v>
      </c>
      <c r="U2" s="2" t="s">
        <v>275</v>
      </c>
    </row>
    <row r="3" spans="1:21" ht="13" thickBot="1">
      <c r="A3" s="2" t="s">
        <v>437</v>
      </c>
      <c r="B3" s="6">
        <v>108131344</v>
      </c>
      <c r="C3" s="2" t="s">
        <v>25</v>
      </c>
      <c r="D3" s="2" t="s">
        <v>46</v>
      </c>
      <c r="E3" s="3" t="str">
        <f>HYPERLINK("http://www.genecards.org/cgi-bin/carddisp.pl?gene=ATG4A","ATG4A")</f>
        <v>ATG4A</v>
      </c>
      <c r="F3" s="4" t="s">
        <v>438</v>
      </c>
      <c r="G3" s="2" t="s">
        <v>439</v>
      </c>
      <c r="H3" s="2">
        <v>1041</v>
      </c>
      <c r="I3" s="2" t="s">
        <v>31</v>
      </c>
      <c r="J3" s="2" t="s">
        <v>36</v>
      </c>
      <c r="M3" s="2">
        <v>0.75</v>
      </c>
      <c r="N3" s="2">
        <v>0.25</v>
      </c>
      <c r="O3" s="2" t="s">
        <v>34</v>
      </c>
      <c r="P3" s="2" t="s">
        <v>34</v>
      </c>
      <c r="Q3" s="2" t="s">
        <v>34</v>
      </c>
      <c r="R3" s="2" t="s">
        <v>34</v>
      </c>
      <c r="S3" s="2" t="s">
        <v>37</v>
      </c>
      <c r="T3" s="2" t="s">
        <v>538</v>
      </c>
      <c r="U3" s="2" t="s">
        <v>539</v>
      </c>
    </row>
    <row r="4" spans="1:21" ht="25" thickBot="1">
      <c r="A4" s="2" t="s">
        <v>43</v>
      </c>
      <c r="B4" s="6">
        <v>118401487</v>
      </c>
      <c r="C4" s="2" t="s">
        <v>25</v>
      </c>
      <c r="D4" s="2" t="s">
        <v>27</v>
      </c>
      <c r="E4" s="3" t="str">
        <f>HYPERLINK("http://www.genecards.org/cgi-bin/carddisp.pl?gene=ATP5L","ATP5L")</f>
        <v>ATP5L</v>
      </c>
      <c r="F4" s="4" t="s">
        <v>51</v>
      </c>
      <c r="G4" s="2" t="s">
        <v>52</v>
      </c>
      <c r="H4" s="2">
        <v>97</v>
      </c>
      <c r="I4" s="2" t="s">
        <v>31</v>
      </c>
      <c r="J4" s="2" t="s">
        <v>36</v>
      </c>
      <c r="M4" s="2">
        <v>0.75</v>
      </c>
      <c r="N4" s="2">
        <v>0.25</v>
      </c>
      <c r="O4" s="2" t="s">
        <v>34</v>
      </c>
      <c r="P4" s="2" t="s">
        <v>34</v>
      </c>
      <c r="Q4" s="2" t="s">
        <v>34</v>
      </c>
      <c r="R4" s="2" t="s">
        <v>34</v>
      </c>
      <c r="S4" s="2" t="s">
        <v>37</v>
      </c>
      <c r="T4" s="2" t="s">
        <v>182</v>
      </c>
      <c r="U4" s="2" t="s">
        <v>183</v>
      </c>
    </row>
    <row r="5" spans="1:21" ht="13" thickBot="1">
      <c r="A5" s="2" t="s">
        <v>392</v>
      </c>
      <c r="B5" s="6">
        <v>105875820</v>
      </c>
      <c r="C5" s="2" t="s">
        <v>26</v>
      </c>
      <c r="D5" s="2" t="s">
        <v>46</v>
      </c>
      <c r="E5" s="3" t="str">
        <f>HYPERLINK("http://www.genecards.org/cgi-bin/carddisp.pl?gene=ATXN7L1","ATXN7L1")</f>
        <v>ATXN7L1</v>
      </c>
      <c r="F5" s="4" t="s">
        <v>395</v>
      </c>
      <c r="G5" s="2" t="s">
        <v>396</v>
      </c>
      <c r="H5" s="2">
        <v>9</v>
      </c>
      <c r="I5" s="2" t="s">
        <v>33</v>
      </c>
      <c r="J5" s="2" t="s">
        <v>31</v>
      </c>
      <c r="M5" s="2">
        <v>0.75</v>
      </c>
      <c r="N5" s="2">
        <v>0.25</v>
      </c>
      <c r="O5" s="2" t="s">
        <v>34</v>
      </c>
      <c r="P5" s="2" t="s">
        <v>34</v>
      </c>
      <c r="Q5" s="2" t="s">
        <v>34</v>
      </c>
      <c r="R5" s="2" t="s">
        <v>34</v>
      </c>
      <c r="S5" s="2" t="s">
        <v>37</v>
      </c>
      <c r="T5" s="2" t="s">
        <v>454</v>
      </c>
      <c r="U5" s="2" t="s">
        <v>455</v>
      </c>
    </row>
    <row r="6" spans="1:21" ht="13" thickBot="1">
      <c r="A6" s="2" t="s">
        <v>112</v>
      </c>
      <c r="B6" s="6">
        <v>90751870</v>
      </c>
      <c r="C6" s="2" t="s">
        <v>25</v>
      </c>
      <c r="D6" s="2" t="s">
        <v>27</v>
      </c>
      <c r="E6" s="3" t="str">
        <f>HYPERLINK("http://www.genecards.org/cgi-bin/carddisp.pl?gene=BLM","BLM")</f>
        <v>BLM</v>
      </c>
      <c r="F6" s="4" t="s">
        <v>122</v>
      </c>
      <c r="G6" s="2" t="s">
        <v>123</v>
      </c>
      <c r="H6" s="2">
        <v>999</v>
      </c>
      <c r="I6" s="2" t="s">
        <v>31</v>
      </c>
      <c r="J6" s="2" t="s">
        <v>33</v>
      </c>
      <c r="M6" s="2">
        <v>0.75</v>
      </c>
      <c r="N6" s="2">
        <v>0.25</v>
      </c>
      <c r="O6" s="2" t="s">
        <v>34</v>
      </c>
      <c r="P6" s="2" t="s">
        <v>34</v>
      </c>
      <c r="Q6" s="2" t="s">
        <v>34</v>
      </c>
      <c r="R6" s="2" t="s">
        <v>34</v>
      </c>
      <c r="S6" s="2" t="s">
        <v>171</v>
      </c>
      <c r="T6" s="2" t="s">
        <v>211</v>
      </c>
      <c r="U6" s="2" t="s">
        <v>212</v>
      </c>
    </row>
    <row r="7" spans="1:21" ht="13" thickBot="1">
      <c r="A7" s="2" t="s">
        <v>154</v>
      </c>
      <c r="B7" s="6">
        <v>133929296</v>
      </c>
      <c r="C7" s="2" t="s">
        <v>26</v>
      </c>
      <c r="D7" s="2" t="s">
        <v>27</v>
      </c>
      <c r="E7" s="3" t="str">
        <f>HYPERLINK("http://www.genecards.org/cgi-bin/carddisp.pl?gene=C3orf36","C3orf36")</f>
        <v>C3orf36</v>
      </c>
      <c r="F7" s="4" t="s">
        <v>215</v>
      </c>
      <c r="G7" s="2" t="s">
        <v>216</v>
      </c>
      <c r="H7" s="2">
        <v>517</v>
      </c>
      <c r="I7" s="2" t="s">
        <v>33</v>
      </c>
      <c r="J7" s="2" t="s">
        <v>31</v>
      </c>
      <c r="M7" s="2">
        <v>0.75</v>
      </c>
      <c r="N7" s="2">
        <v>0.25</v>
      </c>
      <c r="O7" s="2" t="s">
        <v>34</v>
      </c>
      <c r="P7" s="2" t="s">
        <v>34</v>
      </c>
      <c r="Q7" s="2" t="s">
        <v>34</v>
      </c>
      <c r="R7" s="2" t="s">
        <v>34</v>
      </c>
      <c r="S7" s="2" t="s">
        <v>37</v>
      </c>
      <c r="T7" s="2" t="s">
        <v>248</v>
      </c>
      <c r="U7" s="2" t="s">
        <v>249</v>
      </c>
    </row>
    <row r="8" spans="1:21" ht="13" thickBot="1">
      <c r="A8" s="2" t="s">
        <v>154</v>
      </c>
      <c r="B8" s="6">
        <v>85802080</v>
      </c>
      <c r="C8" s="2" t="s">
        <v>25</v>
      </c>
      <c r="D8" s="2" t="s">
        <v>46</v>
      </c>
      <c r="E8" s="3" t="str">
        <f>HYPERLINK("http://www.genecards.org/cgi-bin/carddisp.pl?gene=CADM2","CADM2")</f>
        <v>CADM2</v>
      </c>
      <c r="F8" s="4" t="s">
        <v>323</v>
      </c>
      <c r="G8" s="2" t="s">
        <v>324</v>
      </c>
      <c r="H8" s="2">
        <v>265</v>
      </c>
      <c r="I8" s="2" t="s">
        <v>33</v>
      </c>
      <c r="J8" s="2" t="s">
        <v>35</v>
      </c>
      <c r="M8" s="2">
        <v>0.75</v>
      </c>
      <c r="N8" s="2">
        <v>0.25</v>
      </c>
      <c r="O8" s="2" t="s">
        <v>34</v>
      </c>
      <c r="P8" s="2" t="s">
        <v>34</v>
      </c>
      <c r="Q8" s="2" t="s">
        <v>34</v>
      </c>
      <c r="R8" s="2" t="s">
        <v>34</v>
      </c>
      <c r="S8" s="2" t="s">
        <v>37</v>
      </c>
      <c r="T8" s="2" t="s">
        <v>494</v>
      </c>
      <c r="U8" s="2" t="s">
        <v>495</v>
      </c>
    </row>
    <row r="9" spans="1:21" ht="13" thickBot="1">
      <c r="A9" s="2" t="s">
        <v>154</v>
      </c>
      <c r="B9" s="6">
        <v>105720112</v>
      </c>
      <c r="C9" s="2" t="s">
        <v>26</v>
      </c>
      <c r="D9" s="2" t="s">
        <v>46</v>
      </c>
      <c r="E9" s="3" t="str">
        <f>HYPERLINK("http://www.genecards.org/cgi-bin/carddisp.pl?gene=CBLB","CBLB")</f>
        <v>CBLB</v>
      </c>
      <c r="F9" s="4" t="s">
        <v>282</v>
      </c>
      <c r="G9" s="2" t="s">
        <v>283</v>
      </c>
      <c r="H9" s="2">
        <v>1661</v>
      </c>
      <c r="I9" s="2" t="s">
        <v>35</v>
      </c>
      <c r="J9" s="2" t="s">
        <v>33</v>
      </c>
      <c r="M9" s="2">
        <v>0.75</v>
      </c>
      <c r="N9" s="2">
        <v>0.25</v>
      </c>
      <c r="O9" s="2" t="s">
        <v>34</v>
      </c>
      <c r="P9" s="2" t="s">
        <v>34</v>
      </c>
      <c r="Q9" s="2" t="s">
        <v>34</v>
      </c>
      <c r="R9" s="2" t="s">
        <v>34</v>
      </c>
      <c r="S9" s="2" t="s">
        <v>37</v>
      </c>
      <c r="T9" s="2" t="s">
        <v>429</v>
      </c>
      <c r="U9" s="2" t="s">
        <v>430</v>
      </c>
    </row>
    <row r="10" spans="1:21" ht="13" thickBot="1">
      <c r="A10" s="2" t="s">
        <v>23</v>
      </c>
      <c r="B10" s="6">
        <v>69314005</v>
      </c>
      <c r="C10" s="2" t="s">
        <v>26</v>
      </c>
      <c r="D10" s="2" t="s">
        <v>27</v>
      </c>
      <c r="E10" s="3" t="str">
        <f>HYPERLINK("http://www.genecards.org/cgi-bin/carddisp.pl?gene=CCDC125","CCDC125")</f>
        <v>CCDC125</v>
      </c>
      <c r="F10" s="4" t="s">
        <v>286</v>
      </c>
      <c r="G10" s="2" t="s">
        <v>287</v>
      </c>
      <c r="H10" s="2">
        <v>292</v>
      </c>
      <c r="I10" s="2" t="s">
        <v>36</v>
      </c>
      <c r="J10" s="2" t="s">
        <v>31</v>
      </c>
      <c r="M10" s="2">
        <v>0.75</v>
      </c>
      <c r="N10" s="2">
        <v>0.25</v>
      </c>
      <c r="O10" s="2" t="s">
        <v>34</v>
      </c>
      <c r="P10" s="2" t="s">
        <v>34</v>
      </c>
      <c r="Q10" s="2" t="s">
        <v>34</v>
      </c>
      <c r="R10" s="2" t="s">
        <v>34</v>
      </c>
      <c r="S10" s="2" t="s">
        <v>37</v>
      </c>
      <c r="T10" s="2" t="s">
        <v>299</v>
      </c>
      <c r="U10" s="2" t="s">
        <v>300</v>
      </c>
    </row>
    <row r="11" spans="1:21" ht="13" thickBot="1">
      <c r="A11" s="2" t="s">
        <v>85</v>
      </c>
      <c r="B11" s="6">
        <v>36210963</v>
      </c>
      <c r="C11" s="2" t="s">
        <v>25</v>
      </c>
      <c r="D11" s="2" t="s">
        <v>27</v>
      </c>
      <c r="E11" s="3" t="str">
        <f>HYPERLINK("http://www.genecards.org/cgi-bin/carddisp.pl?gene=CCL4L1","CCL4L1")</f>
        <v>CCL4L1</v>
      </c>
      <c r="F11" s="4" t="s">
        <v>99</v>
      </c>
      <c r="G11" s="2" t="s">
        <v>100</v>
      </c>
      <c r="H11" s="2">
        <v>54</v>
      </c>
      <c r="I11" s="2" t="s">
        <v>31</v>
      </c>
      <c r="J11" s="2" t="s">
        <v>33</v>
      </c>
      <c r="M11" s="2">
        <v>0.75</v>
      </c>
      <c r="N11" s="2">
        <v>0.25</v>
      </c>
      <c r="O11" s="2" t="s">
        <v>34</v>
      </c>
      <c r="P11" s="2" t="s">
        <v>34</v>
      </c>
      <c r="Q11" s="2" t="s">
        <v>34</v>
      </c>
      <c r="R11" s="2" t="s">
        <v>34</v>
      </c>
      <c r="S11" s="2" t="s">
        <v>37</v>
      </c>
      <c r="T11" s="2" t="s">
        <v>101</v>
      </c>
      <c r="U11" s="2" t="s">
        <v>102</v>
      </c>
    </row>
    <row r="12" spans="1:21" ht="13" customHeight="1" thickBot="1">
      <c r="A12" s="2" t="s">
        <v>23</v>
      </c>
      <c r="B12" s="6">
        <v>24498457</v>
      </c>
      <c r="C12" s="2" t="s">
        <v>26</v>
      </c>
      <c r="D12" s="2" t="s">
        <v>27</v>
      </c>
      <c r="E12" s="3" t="str">
        <f>HYPERLINK("http://www.genecards.org/cgi-bin/carddisp.pl?gene=CDH10","CDH10")</f>
        <v>CDH10</v>
      </c>
      <c r="F12" s="4" t="s">
        <v>29</v>
      </c>
      <c r="G12" s="2" t="s">
        <v>32</v>
      </c>
      <c r="H12" s="2">
        <v>1825</v>
      </c>
      <c r="I12" s="2" t="s">
        <v>35</v>
      </c>
      <c r="J12" s="2" t="s">
        <v>36</v>
      </c>
      <c r="M12" s="2">
        <v>0.75</v>
      </c>
      <c r="N12" s="2">
        <v>0.25</v>
      </c>
      <c r="O12" s="2" t="s">
        <v>34</v>
      </c>
      <c r="P12" s="2" t="s">
        <v>34</v>
      </c>
      <c r="Q12" s="2" t="s">
        <v>34</v>
      </c>
      <c r="R12" s="2" t="s">
        <v>34</v>
      </c>
      <c r="S12" s="2" t="s">
        <v>37</v>
      </c>
      <c r="T12" s="2" t="s">
        <v>44</v>
      </c>
      <c r="U12" s="2" t="s">
        <v>45</v>
      </c>
    </row>
    <row r="13" spans="1:21" ht="13" thickBot="1">
      <c r="A13" s="2" t="s">
        <v>43</v>
      </c>
      <c r="B13" s="6">
        <v>111296981</v>
      </c>
      <c r="C13" s="2" t="s">
        <v>26</v>
      </c>
      <c r="D13" s="2" t="s">
        <v>46</v>
      </c>
      <c r="E13" s="3" t="str">
        <f>HYPERLINK("http://www.genecards.org/cgi-bin/carddisp.pl?gene=COLCA1","COLCA1")</f>
        <v>COLCA1</v>
      </c>
      <c r="F13" s="4" t="s">
        <v>55</v>
      </c>
      <c r="G13" s="2" t="s">
        <v>56</v>
      </c>
      <c r="H13" s="2">
        <v>1787</v>
      </c>
      <c r="I13" s="2" t="s">
        <v>36</v>
      </c>
      <c r="J13" s="2" t="s">
        <v>31</v>
      </c>
      <c r="M13" s="2">
        <v>0.75</v>
      </c>
      <c r="N13" s="2">
        <v>0.25</v>
      </c>
      <c r="O13" s="2" t="s">
        <v>34</v>
      </c>
      <c r="P13" s="2" t="s">
        <v>34</v>
      </c>
      <c r="Q13" s="2" t="s">
        <v>34</v>
      </c>
      <c r="R13" s="2" t="s">
        <v>34</v>
      </c>
      <c r="S13" s="2" t="s">
        <v>37</v>
      </c>
      <c r="T13" s="2" t="s">
        <v>403</v>
      </c>
      <c r="U13" s="2" t="s">
        <v>404</v>
      </c>
    </row>
    <row r="14" spans="1:21" ht="13" thickBot="1">
      <c r="A14" s="2" t="s">
        <v>43</v>
      </c>
      <c r="B14" s="6">
        <v>111298608</v>
      </c>
      <c r="C14" s="2" t="s">
        <v>26</v>
      </c>
      <c r="D14" s="2" t="s">
        <v>46</v>
      </c>
      <c r="E14" s="3" t="str">
        <f>HYPERLINK("http://www.genecards.org/cgi-bin/carddisp.pl?gene=COLCA1","COLCA1")</f>
        <v>COLCA1</v>
      </c>
      <c r="F14" s="4" t="s">
        <v>55</v>
      </c>
      <c r="G14" s="2" t="s">
        <v>56</v>
      </c>
      <c r="H14" s="2">
        <v>252</v>
      </c>
      <c r="I14" s="2" t="s">
        <v>33</v>
      </c>
      <c r="J14" s="2" t="s">
        <v>35</v>
      </c>
      <c r="M14" s="2">
        <v>0.75</v>
      </c>
      <c r="N14" s="2">
        <v>0.25</v>
      </c>
      <c r="O14" s="2" t="s">
        <v>34</v>
      </c>
      <c r="P14" s="2" t="s">
        <v>34</v>
      </c>
      <c r="Q14" s="2" t="s">
        <v>34</v>
      </c>
      <c r="R14" s="2" t="s">
        <v>34</v>
      </c>
      <c r="S14" s="2" t="s">
        <v>37</v>
      </c>
      <c r="T14" s="2" t="s">
        <v>464</v>
      </c>
      <c r="U14" s="2" t="s">
        <v>465</v>
      </c>
    </row>
    <row r="15" spans="1:21" ht="13" thickBot="1">
      <c r="A15" s="2" t="s">
        <v>24</v>
      </c>
      <c r="B15" s="6">
        <v>197328508</v>
      </c>
      <c r="C15" s="2" t="s">
        <v>25</v>
      </c>
      <c r="D15" s="2" t="s">
        <v>27</v>
      </c>
      <c r="E15" s="3" t="str">
        <f>HYPERLINK("http://www.genecards.org/cgi-bin/carddisp.pl?gene=CRB1","CRB1")</f>
        <v>CRB1</v>
      </c>
      <c r="F15" s="4" t="s">
        <v>28</v>
      </c>
      <c r="G15" s="2" t="s">
        <v>30</v>
      </c>
      <c r="H15" s="2">
        <v>287</v>
      </c>
      <c r="I15" s="2" t="s">
        <v>31</v>
      </c>
      <c r="J15" s="2" t="s">
        <v>33</v>
      </c>
      <c r="M15" s="2">
        <v>0.75</v>
      </c>
      <c r="N15" s="2">
        <v>0.25</v>
      </c>
      <c r="O15" s="2" t="s">
        <v>34</v>
      </c>
      <c r="P15" s="2" t="s">
        <v>34</v>
      </c>
      <c r="Q15" s="2" t="s">
        <v>34</v>
      </c>
      <c r="R15" s="2" t="s">
        <v>34</v>
      </c>
      <c r="S15" s="2" t="s">
        <v>37</v>
      </c>
      <c r="T15" s="2" t="s">
        <v>59</v>
      </c>
      <c r="U15" s="2" t="s">
        <v>60</v>
      </c>
    </row>
    <row r="16" spans="1:21" ht="13" thickBot="1">
      <c r="A16" s="2" t="s">
        <v>186</v>
      </c>
      <c r="B16" s="6">
        <v>69401268</v>
      </c>
      <c r="C16" s="2" t="s">
        <v>25</v>
      </c>
      <c r="D16" s="2" t="s">
        <v>46</v>
      </c>
      <c r="E16" s="3" t="str">
        <f>HYPERLINK("http://www.genecards.org/cgi-bin/carddisp.pl?gene=DOK6","DOK6")</f>
        <v>DOK6</v>
      </c>
      <c r="F16" s="4" t="s">
        <v>198</v>
      </c>
      <c r="G16" s="2" t="s">
        <v>199</v>
      </c>
      <c r="H16" s="2">
        <v>109</v>
      </c>
      <c r="I16" s="2" t="s">
        <v>36</v>
      </c>
      <c r="J16" s="2" t="s">
        <v>31</v>
      </c>
      <c r="M16" s="2">
        <v>0.75</v>
      </c>
      <c r="N16" s="2">
        <v>0.25</v>
      </c>
      <c r="O16" s="2" t="s">
        <v>34</v>
      </c>
      <c r="P16" s="2" t="s">
        <v>34</v>
      </c>
      <c r="Q16" s="2" t="s">
        <v>34</v>
      </c>
      <c r="R16" s="2" t="s">
        <v>34</v>
      </c>
      <c r="S16" s="2" t="s">
        <v>37</v>
      </c>
      <c r="T16" s="2" t="s">
        <v>200</v>
      </c>
      <c r="U16" s="2" t="s">
        <v>201</v>
      </c>
    </row>
    <row r="17" spans="1:21" ht="13" thickBot="1">
      <c r="A17" s="2" t="s">
        <v>154</v>
      </c>
      <c r="B17" s="6">
        <v>97466455</v>
      </c>
      <c r="C17" s="2" t="s">
        <v>25</v>
      </c>
      <c r="D17" s="2" t="s">
        <v>46</v>
      </c>
      <c r="E17" s="3" t="str">
        <f>HYPERLINK("http://www.genecards.org/cgi-bin/carddisp.pl?gene=EPHA6","EPHA6")</f>
        <v>EPHA6</v>
      </c>
      <c r="F17" s="4" t="s">
        <v>295</v>
      </c>
      <c r="G17" s="2" t="s">
        <v>296</v>
      </c>
      <c r="H17" s="2">
        <v>236</v>
      </c>
      <c r="I17" s="2" t="s">
        <v>36</v>
      </c>
      <c r="J17" s="2" t="s">
        <v>31</v>
      </c>
      <c r="M17" s="2">
        <v>0.75</v>
      </c>
      <c r="N17" s="2">
        <v>0.25</v>
      </c>
      <c r="O17" s="2" t="s">
        <v>34</v>
      </c>
      <c r="P17" s="2" t="s">
        <v>34</v>
      </c>
      <c r="Q17" s="2" t="s">
        <v>34</v>
      </c>
      <c r="R17" s="2" t="s">
        <v>34</v>
      </c>
      <c r="S17" s="2" t="s">
        <v>37</v>
      </c>
      <c r="T17" s="2" t="s">
        <v>440</v>
      </c>
      <c r="U17" s="2" t="s">
        <v>441</v>
      </c>
    </row>
    <row r="18" spans="1:21" ht="13" thickBot="1">
      <c r="A18" s="2" t="s">
        <v>292</v>
      </c>
      <c r="B18" s="6">
        <v>151807860</v>
      </c>
      <c r="C18" s="2" t="s">
        <v>25</v>
      </c>
      <c r="D18" s="2" t="s">
        <v>46</v>
      </c>
      <c r="E18" s="3" t="str">
        <f>HYPERLINK("http://www.genecards.org/cgi-bin/carddisp.pl?gene=ESR1","ESR1")</f>
        <v>ESR1</v>
      </c>
      <c r="F18" s="4" t="s">
        <v>378</v>
      </c>
      <c r="G18" s="2" t="s">
        <v>379</v>
      </c>
      <c r="H18" s="2">
        <v>121</v>
      </c>
      <c r="I18" s="2" t="s">
        <v>31</v>
      </c>
      <c r="J18" s="2" t="s">
        <v>35</v>
      </c>
      <c r="M18" s="2">
        <v>0.75</v>
      </c>
      <c r="N18" s="2">
        <v>0.25</v>
      </c>
      <c r="O18" s="2" t="s">
        <v>34</v>
      </c>
      <c r="P18" s="2" t="s">
        <v>34</v>
      </c>
      <c r="Q18" s="2" t="s">
        <v>34</v>
      </c>
      <c r="R18" s="2" t="s">
        <v>34</v>
      </c>
      <c r="S18" s="2" t="s">
        <v>37</v>
      </c>
      <c r="T18" s="2" t="s">
        <v>513</v>
      </c>
      <c r="U18" s="2" t="s">
        <v>515</v>
      </c>
    </row>
    <row r="19" spans="1:21" ht="13" thickBot="1">
      <c r="A19" s="2" t="s">
        <v>43</v>
      </c>
      <c r="B19" s="6">
        <v>49186745</v>
      </c>
      <c r="C19" s="2" t="s">
        <v>26</v>
      </c>
      <c r="D19" s="2" t="s">
        <v>27</v>
      </c>
      <c r="E19" s="3" t="str">
        <f>HYPERLINK("http://www.genecards.org/cgi-bin/carddisp.pl?gene=FOLH1","FOLH1")</f>
        <v>FOLH1</v>
      </c>
      <c r="F19" s="4" t="s">
        <v>61</v>
      </c>
      <c r="G19" s="2" t="s">
        <v>62</v>
      </c>
      <c r="H19" s="2">
        <v>610</v>
      </c>
      <c r="I19" s="2" t="s">
        <v>35</v>
      </c>
      <c r="J19" s="2" t="s">
        <v>33</v>
      </c>
      <c r="M19" s="2">
        <v>0.75</v>
      </c>
      <c r="N19" s="2">
        <v>0.25</v>
      </c>
      <c r="O19" s="2" t="s">
        <v>34</v>
      </c>
      <c r="P19" s="2" t="s">
        <v>34</v>
      </c>
      <c r="Q19" s="2" t="s">
        <v>34</v>
      </c>
      <c r="R19" s="2" t="s">
        <v>34</v>
      </c>
      <c r="S19" s="2" t="s">
        <v>37</v>
      </c>
      <c r="T19" s="2" t="s">
        <v>67</v>
      </c>
      <c r="U19" s="2" t="s">
        <v>69</v>
      </c>
    </row>
    <row r="20" spans="1:21" ht="13" thickBot="1">
      <c r="A20" s="2" t="s">
        <v>43</v>
      </c>
      <c r="B20" s="6">
        <v>72138877</v>
      </c>
      <c r="C20" s="2" t="s">
        <v>25</v>
      </c>
      <c r="D20" s="2" t="s">
        <v>27</v>
      </c>
      <c r="E20" s="3" t="str">
        <f>HYPERLINK("http://www.genecards.org/cgi-bin/carddisp.pl?gene=FOLR3","FOLR3")</f>
        <v>FOLR3</v>
      </c>
      <c r="F20" s="4" t="s">
        <v>72</v>
      </c>
      <c r="G20" s="2" t="s">
        <v>73</v>
      </c>
      <c r="H20" s="2">
        <v>277</v>
      </c>
      <c r="I20" s="2" t="s">
        <v>33</v>
      </c>
      <c r="J20" s="2" t="s">
        <v>35</v>
      </c>
      <c r="M20" s="2">
        <v>0.75</v>
      </c>
      <c r="N20" s="2">
        <v>0.25</v>
      </c>
      <c r="O20" s="2" t="s">
        <v>34</v>
      </c>
      <c r="P20" s="2" t="s">
        <v>34</v>
      </c>
      <c r="Q20" s="2" t="s">
        <v>34</v>
      </c>
      <c r="R20" s="2" t="s">
        <v>34</v>
      </c>
      <c r="S20" s="2" t="s">
        <v>37</v>
      </c>
      <c r="T20" s="2" t="s">
        <v>193</v>
      </c>
      <c r="U20" s="2" t="s">
        <v>194</v>
      </c>
    </row>
    <row r="21" spans="1:21" ht="13" thickBot="1">
      <c r="A21" s="2" t="s">
        <v>166</v>
      </c>
      <c r="B21" s="6">
        <v>33461512</v>
      </c>
      <c r="C21" s="2" t="s">
        <v>26</v>
      </c>
      <c r="D21" s="2" t="s">
        <v>46</v>
      </c>
      <c r="E21" s="3" t="str">
        <f>HYPERLINK("http://www.genecards.org/cgi-bin/carddisp.pl?gene=FUT10","FUT10")</f>
        <v>FUT10</v>
      </c>
      <c r="F21" s="4" t="s">
        <v>413</v>
      </c>
      <c r="G21" s="2" t="s">
        <v>414</v>
      </c>
      <c r="H21" s="2">
        <v>210</v>
      </c>
      <c r="I21" s="2" t="s">
        <v>36</v>
      </c>
      <c r="J21" s="2" t="s">
        <v>31</v>
      </c>
      <c r="M21" s="2">
        <v>0.75</v>
      </c>
      <c r="N21" s="2">
        <v>0.25</v>
      </c>
      <c r="O21" s="2" t="s">
        <v>34</v>
      </c>
      <c r="P21" s="2" t="s">
        <v>34</v>
      </c>
      <c r="Q21" s="2" t="s">
        <v>34</v>
      </c>
      <c r="R21" s="2" t="s">
        <v>34</v>
      </c>
      <c r="S21" s="2" t="s">
        <v>37</v>
      </c>
      <c r="T21" s="2" t="s">
        <v>524</v>
      </c>
      <c r="U21" s="2" t="s">
        <v>525</v>
      </c>
    </row>
    <row r="22" spans="1:21" ht="13" thickBot="1">
      <c r="A22" s="2" t="s">
        <v>23</v>
      </c>
      <c r="B22" s="6">
        <v>126472297</v>
      </c>
      <c r="C22" s="2" t="s">
        <v>25</v>
      </c>
      <c r="D22" s="2" t="s">
        <v>46</v>
      </c>
      <c r="E22" s="3" t="str">
        <f>HYPERLINK("http://www.genecards.org/cgi-bin/carddisp.pl?gene=GRAMD3","GRAMD3")</f>
        <v>GRAMD3</v>
      </c>
      <c r="F22" s="4" t="s">
        <v>353</v>
      </c>
      <c r="G22" s="2" t="s">
        <v>354</v>
      </c>
      <c r="H22" s="2">
        <v>431</v>
      </c>
      <c r="I22" s="2" t="s">
        <v>31</v>
      </c>
      <c r="J22" s="2" t="s">
        <v>36</v>
      </c>
      <c r="M22" s="2">
        <v>0.75</v>
      </c>
      <c r="N22" s="2">
        <v>0.25</v>
      </c>
      <c r="O22" s="2" t="s">
        <v>34</v>
      </c>
      <c r="P22" s="2" t="s">
        <v>34</v>
      </c>
      <c r="Q22" s="2" t="s">
        <v>34</v>
      </c>
      <c r="R22" s="2" t="s">
        <v>34</v>
      </c>
      <c r="S22" s="2" t="s">
        <v>37</v>
      </c>
      <c r="T22" s="2" t="s">
        <v>504</v>
      </c>
      <c r="U22" s="2" t="s">
        <v>505</v>
      </c>
    </row>
    <row r="23" spans="1:21" ht="13" thickBot="1">
      <c r="A23" s="2" t="s">
        <v>71</v>
      </c>
      <c r="B23" s="6">
        <v>66678937</v>
      </c>
      <c r="C23" s="2" t="s">
        <v>26</v>
      </c>
      <c r="D23" s="2" t="s">
        <v>46</v>
      </c>
      <c r="E23" s="3" t="str">
        <f>HYPERLINK("http://www.genecards.org/cgi-bin/carddisp.pl?gene=GRIP1","GRIP1")</f>
        <v>GRIP1</v>
      </c>
      <c r="F23" s="4" t="s">
        <v>104</v>
      </c>
      <c r="G23" s="2" t="s">
        <v>105</v>
      </c>
      <c r="H23" s="2">
        <v>54</v>
      </c>
      <c r="I23" s="2" t="s">
        <v>33</v>
      </c>
      <c r="J23" s="2" t="s">
        <v>35</v>
      </c>
      <c r="M23" s="2">
        <v>0.75</v>
      </c>
      <c r="N23" s="2">
        <v>0.25</v>
      </c>
      <c r="O23" s="2" t="s">
        <v>34</v>
      </c>
      <c r="P23" s="2" t="s">
        <v>34</v>
      </c>
      <c r="Q23" s="2" t="s">
        <v>34</v>
      </c>
      <c r="R23" s="2" t="s">
        <v>34</v>
      </c>
      <c r="S23" s="2" t="s">
        <v>37</v>
      </c>
      <c r="T23" s="2" t="s">
        <v>363</v>
      </c>
      <c r="U23" s="2" t="s">
        <v>364</v>
      </c>
    </row>
    <row r="24" spans="1:21" ht="13" thickBot="1">
      <c r="A24" s="2" t="s">
        <v>154</v>
      </c>
      <c r="B24" s="6">
        <v>184035105</v>
      </c>
      <c r="C24" s="2" t="s">
        <v>25</v>
      </c>
      <c r="D24" s="2" t="s">
        <v>46</v>
      </c>
      <c r="E24" s="3" t="str">
        <f>HYPERLINK("http://www.genecards.org/cgi-bin/carddisp.pl?gene=HTR3D","HTR3D")</f>
        <v>HTR3D</v>
      </c>
      <c r="F24" s="4" t="s">
        <v>278</v>
      </c>
      <c r="G24" s="2" t="s">
        <v>279</v>
      </c>
      <c r="H24" s="2">
        <v>58</v>
      </c>
      <c r="I24" s="2" t="s">
        <v>31</v>
      </c>
      <c r="J24" s="2" t="s">
        <v>36</v>
      </c>
      <c r="M24" s="2">
        <v>0.75</v>
      </c>
      <c r="N24" s="2">
        <v>0.25</v>
      </c>
      <c r="O24" s="2" t="s">
        <v>34</v>
      </c>
      <c r="P24" s="2" t="s">
        <v>34</v>
      </c>
      <c r="Q24" s="2" t="s">
        <v>34</v>
      </c>
      <c r="R24" s="2" t="s">
        <v>34</v>
      </c>
      <c r="S24" s="2" t="s">
        <v>37</v>
      </c>
      <c r="T24" s="2" t="s">
        <v>393</v>
      </c>
      <c r="U24" s="2" t="s">
        <v>394</v>
      </c>
    </row>
    <row r="25" spans="1:21" ht="13" thickBot="1">
      <c r="A25" s="2" t="s">
        <v>24</v>
      </c>
      <c r="B25" s="6">
        <v>24143081</v>
      </c>
      <c r="C25" s="2" t="s">
        <v>26</v>
      </c>
      <c r="D25" s="2" t="s">
        <v>46</v>
      </c>
      <c r="E25" s="5" t="str">
        <f>HYPERLINK("http://www.genecards.org/cgi-bin/carddisp.pl?gene=IL22RA1","IL22RA1")</f>
        <v>IL22RA1</v>
      </c>
      <c r="F25" s="4" t="s">
        <v>47</v>
      </c>
      <c r="G25" s="2" t="s">
        <v>48</v>
      </c>
      <c r="H25" s="2">
        <v>106</v>
      </c>
      <c r="I25" s="2" t="s">
        <v>36</v>
      </c>
      <c r="J25" s="2" t="s">
        <v>31</v>
      </c>
      <c r="K25" s="2"/>
      <c r="L25" s="2"/>
      <c r="M25" s="2">
        <v>0.75</v>
      </c>
      <c r="N25" s="2">
        <v>0.25</v>
      </c>
      <c r="O25" s="2" t="s">
        <v>34</v>
      </c>
      <c r="P25" s="2" t="s">
        <v>34</v>
      </c>
      <c r="Q25" s="2" t="s">
        <v>34</v>
      </c>
      <c r="R25" s="2" t="s">
        <v>34</v>
      </c>
      <c r="S25" s="2" t="s">
        <v>37</v>
      </c>
      <c r="T25" s="2" t="s">
        <v>49</v>
      </c>
      <c r="U25" s="2" t="s">
        <v>50</v>
      </c>
    </row>
    <row r="26" spans="1:21" ht="13" thickBot="1">
      <c r="A26" s="2" t="s">
        <v>121</v>
      </c>
      <c r="B26" s="6">
        <v>130342944</v>
      </c>
      <c r="C26" s="2" t="s">
        <v>25</v>
      </c>
      <c r="D26" s="2" t="s">
        <v>27</v>
      </c>
      <c r="E26" s="3" t="str">
        <f>HYPERLINK("http://www.genecards.org/cgi-bin/carddisp.pl?gene=IMP4","IMP4")</f>
        <v>IMP4</v>
      </c>
      <c r="F26" s="4" t="s">
        <v>203</v>
      </c>
      <c r="G26" s="2" t="s">
        <v>205</v>
      </c>
      <c r="H26" s="2">
        <v>720</v>
      </c>
      <c r="I26" s="2" t="s">
        <v>36</v>
      </c>
      <c r="J26" s="2" t="s">
        <v>31</v>
      </c>
      <c r="M26" s="2">
        <v>0.75</v>
      </c>
      <c r="N26" s="2">
        <v>0.25</v>
      </c>
      <c r="O26" s="2" t="s">
        <v>34</v>
      </c>
      <c r="P26" s="2" t="s">
        <v>34</v>
      </c>
      <c r="Q26" s="2" t="s">
        <v>34</v>
      </c>
      <c r="R26" s="2" t="s">
        <v>34</v>
      </c>
      <c r="S26" s="2" t="s">
        <v>37</v>
      </c>
      <c r="T26" s="2" t="s">
        <v>238</v>
      </c>
      <c r="U26" s="2" t="s">
        <v>239</v>
      </c>
    </row>
    <row r="27" spans="1:21" ht="13" thickBot="1">
      <c r="A27" s="2" t="s">
        <v>103</v>
      </c>
      <c r="B27" s="6">
        <v>10500011</v>
      </c>
      <c r="C27" s="2" t="s">
        <v>26</v>
      </c>
      <c r="D27" s="2" t="s">
        <v>46</v>
      </c>
      <c r="E27" s="3" t="str">
        <f>HYPERLINK("http://www.genecards.org/cgi-bin/carddisp.pl?gene=KEAP1","KEAP1")</f>
        <v>KEAP1</v>
      </c>
      <c r="F27" s="4" t="s">
        <v>219</v>
      </c>
      <c r="G27" s="2" t="s">
        <v>220</v>
      </c>
      <c r="H27" s="2">
        <v>12</v>
      </c>
      <c r="I27" s="2" t="s">
        <v>35</v>
      </c>
      <c r="J27" s="2" t="s">
        <v>33</v>
      </c>
      <c r="M27" s="2">
        <v>0.75</v>
      </c>
      <c r="N27" s="2">
        <v>0.25</v>
      </c>
      <c r="O27" s="2" t="s">
        <v>34</v>
      </c>
      <c r="P27" s="2" t="s">
        <v>34</v>
      </c>
      <c r="Q27" s="2" t="s">
        <v>34</v>
      </c>
      <c r="R27" s="2" t="s">
        <v>34</v>
      </c>
      <c r="S27" s="2" t="s">
        <v>365</v>
      </c>
      <c r="T27" s="2" t="s">
        <v>477</v>
      </c>
      <c r="U27" s="2" t="s">
        <v>478</v>
      </c>
    </row>
    <row r="28" spans="1:21" ht="13" thickBot="1">
      <c r="A28" s="2" t="s">
        <v>331</v>
      </c>
      <c r="B28" s="6">
        <v>136757114</v>
      </c>
      <c r="C28" s="2" t="s">
        <v>26</v>
      </c>
      <c r="D28" s="2" t="s">
        <v>46</v>
      </c>
      <c r="E28" s="3" t="str">
        <f>HYPERLINK("http://www.genecards.org/cgi-bin/carddisp.pl?gene=LCN8","LCN8")</f>
        <v>LCN8</v>
      </c>
      <c r="F28" s="4" t="s">
        <v>431</v>
      </c>
      <c r="G28" s="2" t="s">
        <v>432</v>
      </c>
      <c r="H28" s="2">
        <v>189</v>
      </c>
      <c r="I28" s="2" t="s">
        <v>33</v>
      </c>
      <c r="J28" s="2" t="s">
        <v>35</v>
      </c>
      <c r="M28" s="2">
        <v>0.75</v>
      </c>
      <c r="N28" s="2">
        <v>0.25</v>
      </c>
      <c r="O28" s="2" t="s">
        <v>34</v>
      </c>
      <c r="P28" s="2" t="s">
        <v>34</v>
      </c>
      <c r="Q28" s="2" t="s">
        <v>34</v>
      </c>
      <c r="R28" s="2" t="s">
        <v>34</v>
      </c>
      <c r="S28" s="2" t="s">
        <v>37</v>
      </c>
      <c r="T28" s="2" t="s">
        <v>530</v>
      </c>
      <c r="U28" s="2" t="s">
        <v>531</v>
      </c>
    </row>
    <row r="29" spans="1:21" ht="13" thickBot="1">
      <c r="A29" s="2" t="s">
        <v>121</v>
      </c>
      <c r="B29" s="6">
        <v>96739851</v>
      </c>
      <c r="C29" s="2" t="s">
        <v>26</v>
      </c>
      <c r="D29" s="2" t="s">
        <v>46</v>
      </c>
      <c r="E29" s="3" t="str">
        <f>HYPERLINK("http://www.genecards.org/cgi-bin/carddisp.pl?gene=LMAN2L","LMAN2L")</f>
        <v>LMAN2L</v>
      </c>
      <c r="F29" s="4" t="s">
        <v>242</v>
      </c>
      <c r="G29" s="2" t="s">
        <v>243</v>
      </c>
      <c r="H29" s="2">
        <v>100</v>
      </c>
      <c r="I29" s="2" t="s">
        <v>35</v>
      </c>
      <c r="J29" s="2" t="s">
        <v>33</v>
      </c>
      <c r="M29" s="2">
        <v>0.75</v>
      </c>
      <c r="N29" s="2">
        <v>0.25</v>
      </c>
      <c r="O29" s="2" t="s">
        <v>34</v>
      </c>
      <c r="P29" s="2" t="s">
        <v>34</v>
      </c>
      <c r="Q29" s="2" t="s">
        <v>34</v>
      </c>
      <c r="R29" s="2" t="s">
        <v>34</v>
      </c>
      <c r="S29" s="2" t="s">
        <v>37</v>
      </c>
      <c r="T29" s="2" t="s">
        <v>425</v>
      </c>
      <c r="U29" s="2" t="s">
        <v>426</v>
      </c>
    </row>
    <row r="30" spans="1:21" ht="13" thickBot="1">
      <c r="A30" s="2" t="s">
        <v>154</v>
      </c>
      <c r="B30" s="6">
        <v>46545250</v>
      </c>
      <c r="C30" s="2" t="s">
        <v>26</v>
      </c>
      <c r="D30" s="2" t="s">
        <v>46</v>
      </c>
      <c r="E30" s="3" t="str">
        <f>HYPERLINK("http://www.genecards.org/cgi-bin/carddisp.pl?gene=LRRC2","LRRC2")</f>
        <v>LRRC2</v>
      </c>
      <c r="F30" s="4" t="s">
        <v>307</v>
      </c>
      <c r="G30" s="2" t="s">
        <v>308</v>
      </c>
      <c r="H30" s="2">
        <v>383</v>
      </c>
      <c r="I30" s="2" t="s">
        <v>33</v>
      </c>
      <c r="J30" s="2" t="s">
        <v>36</v>
      </c>
      <c r="M30" s="2">
        <v>0.75</v>
      </c>
      <c r="N30" s="2">
        <v>0.25</v>
      </c>
      <c r="O30" s="2" t="s">
        <v>34</v>
      </c>
      <c r="P30" s="2" t="s">
        <v>34</v>
      </c>
      <c r="Q30" s="2" t="s">
        <v>34</v>
      </c>
      <c r="R30" s="2" t="s">
        <v>34</v>
      </c>
      <c r="S30" s="2" t="s">
        <v>37</v>
      </c>
      <c r="T30" s="2" t="s">
        <v>491</v>
      </c>
      <c r="U30" s="2" t="s">
        <v>480</v>
      </c>
    </row>
    <row r="31" spans="1:21" ht="13" thickBot="1">
      <c r="A31" s="2" t="s">
        <v>112</v>
      </c>
      <c r="B31" s="6">
        <v>99731404</v>
      </c>
      <c r="C31" s="2" t="s">
        <v>26</v>
      </c>
      <c r="D31" s="2" t="s">
        <v>46</v>
      </c>
      <c r="E31" s="3" t="str">
        <f>HYPERLINK("http://www.genecards.org/cgi-bin/carddisp.pl?gene=LYSMD4","LYSMD4")</f>
        <v>LYSMD4</v>
      </c>
      <c r="F31" s="4" t="s">
        <v>155</v>
      </c>
      <c r="G31" s="2" t="s">
        <v>156</v>
      </c>
      <c r="H31" s="2">
        <v>109</v>
      </c>
      <c r="I31" s="2" t="s">
        <v>36</v>
      </c>
      <c r="J31" s="2" t="s">
        <v>31</v>
      </c>
      <c r="M31" s="2">
        <v>0.75</v>
      </c>
      <c r="N31" s="2">
        <v>0.25</v>
      </c>
      <c r="O31" s="2" t="s">
        <v>34</v>
      </c>
      <c r="P31" s="2" t="s">
        <v>34</v>
      </c>
      <c r="Q31" s="2" t="s">
        <v>34</v>
      </c>
      <c r="R31" s="2" t="s">
        <v>34</v>
      </c>
      <c r="S31" s="2" t="s">
        <v>37</v>
      </c>
      <c r="T31" s="2" t="s">
        <v>473</v>
      </c>
      <c r="U31" s="2" t="s">
        <v>474</v>
      </c>
    </row>
    <row r="32" spans="1:21" ht="13" thickBot="1">
      <c r="A32" s="2" t="s">
        <v>292</v>
      </c>
      <c r="B32" s="6">
        <v>41920834</v>
      </c>
      <c r="C32" s="2" t="s">
        <v>26</v>
      </c>
      <c r="D32" s="2" t="s">
        <v>27</v>
      </c>
      <c r="E32" s="3" t="str">
        <f>HYPERLINK("http://www.genecards.org/cgi-bin/carddisp.pl?gene=MED20","MED20")</f>
        <v>MED20</v>
      </c>
      <c r="F32" s="4" t="s">
        <v>309</v>
      </c>
      <c r="G32" s="2" t="s">
        <v>310</v>
      </c>
      <c r="H32" s="2">
        <v>109</v>
      </c>
      <c r="I32" s="2" t="s">
        <v>36</v>
      </c>
      <c r="J32" s="2" t="s">
        <v>31</v>
      </c>
      <c r="M32" s="2">
        <v>0.75</v>
      </c>
      <c r="N32" s="2">
        <v>0.25</v>
      </c>
      <c r="O32" s="2" t="s">
        <v>34</v>
      </c>
      <c r="P32" s="2" t="s">
        <v>34</v>
      </c>
      <c r="Q32" s="2" t="s">
        <v>34</v>
      </c>
      <c r="R32" s="2" t="s">
        <v>34</v>
      </c>
      <c r="S32" s="2" t="s">
        <v>37</v>
      </c>
      <c r="T32" s="2" t="s">
        <v>315</v>
      </c>
      <c r="U32" s="2" t="s">
        <v>316</v>
      </c>
    </row>
    <row r="33" spans="1:21" ht="13" thickBot="1">
      <c r="A33" s="2" t="s">
        <v>130</v>
      </c>
      <c r="B33" s="6">
        <v>32522226</v>
      </c>
      <c r="C33" s="2" t="s">
        <v>26</v>
      </c>
      <c r="D33" s="2" t="s">
        <v>46</v>
      </c>
      <c r="E33" s="3" t="str">
        <f>HYPERLINK("http://www.genecards.org/cgi-bin/carddisp.pl?gene=N4BP2L2","N4BP2L2")</f>
        <v>N4BP2L2</v>
      </c>
      <c r="F33" s="4" t="s">
        <v>133</v>
      </c>
      <c r="G33" s="2" t="s">
        <v>134</v>
      </c>
      <c r="H33" s="2">
        <v>156</v>
      </c>
      <c r="I33" s="2" t="s">
        <v>33</v>
      </c>
      <c r="J33" s="2" t="s">
        <v>35</v>
      </c>
      <c r="M33" s="2">
        <v>0.75</v>
      </c>
      <c r="N33" s="2">
        <v>0.25</v>
      </c>
      <c r="O33" s="2" t="s">
        <v>34</v>
      </c>
      <c r="P33" s="2" t="s">
        <v>34</v>
      </c>
      <c r="Q33" s="2" t="s">
        <v>34</v>
      </c>
      <c r="R33" s="2" t="s">
        <v>34</v>
      </c>
      <c r="S33" s="2" t="s">
        <v>37</v>
      </c>
      <c r="T33" s="2" t="s">
        <v>469</v>
      </c>
      <c r="U33" s="2" t="s">
        <v>470</v>
      </c>
    </row>
    <row r="34" spans="1:21" ht="13" thickBot="1">
      <c r="A34" s="2" t="s">
        <v>162</v>
      </c>
      <c r="B34" s="6">
        <v>66826749</v>
      </c>
      <c r="C34" s="2" t="s">
        <v>26</v>
      </c>
      <c r="D34" s="2" t="s">
        <v>46</v>
      </c>
      <c r="E34" s="3" t="str">
        <f>HYPERLINK("http://www.genecards.org/cgi-bin/carddisp.pl?gene=NAE1","NAE1")</f>
        <v>NAE1</v>
      </c>
      <c r="F34" s="4" t="s">
        <v>167</v>
      </c>
      <c r="G34" s="2" t="s">
        <v>168</v>
      </c>
      <c r="H34" s="2">
        <v>78</v>
      </c>
      <c r="I34" s="2" t="s">
        <v>35</v>
      </c>
      <c r="J34" s="2" t="s">
        <v>36</v>
      </c>
      <c r="M34" s="2">
        <v>0.75</v>
      </c>
      <c r="N34" s="2">
        <v>0.25</v>
      </c>
      <c r="O34" s="2" t="s">
        <v>34</v>
      </c>
      <c r="P34" s="2" t="s">
        <v>34</v>
      </c>
      <c r="Q34" s="2" t="s">
        <v>34</v>
      </c>
      <c r="R34" s="2" t="s">
        <v>34</v>
      </c>
      <c r="S34" s="2" t="s">
        <v>37</v>
      </c>
      <c r="T34" s="2" t="s">
        <v>475</v>
      </c>
      <c r="U34" s="2" t="s">
        <v>476</v>
      </c>
    </row>
    <row r="35" spans="1:21" ht="13" thickBot="1">
      <c r="A35" s="2" t="s">
        <v>166</v>
      </c>
      <c r="B35" s="6">
        <v>89981511</v>
      </c>
      <c r="C35" s="2" t="s">
        <v>26</v>
      </c>
      <c r="D35" s="2" t="s">
        <v>27</v>
      </c>
      <c r="E35" s="3" t="str">
        <f>HYPERLINK("http://www.genecards.org/cgi-bin/carddisp.pl?gene=NBN","NBN")</f>
        <v>NBN</v>
      </c>
      <c r="F35" s="4" t="s">
        <v>174</v>
      </c>
      <c r="G35" s="2" t="s">
        <v>175</v>
      </c>
      <c r="H35" s="2">
        <v>395</v>
      </c>
      <c r="I35" s="2" t="s">
        <v>35</v>
      </c>
      <c r="J35" s="2" t="s">
        <v>36</v>
      </c>
      <c r="M35" s="2">
        <v>0.75</v>
      </c>
      <c r="N35" s="2">
        <v>0.25</v>
      </c>
      <c r="O35" s="2" t="s">
        <v>34</v>
      </c>
      <c r="P35" s="2" t="s">
        <v>34</v>
      </c>
      <c r="Q35" s="2" t="s">
        <v>34</v>
      </c>
      <c r="R35" s="2" t="s">
        <v>34</v>
      </c>
      <c r="S35" s="2" t="s">
        <v>37</v>
      </c>
      <c r="T35" s="2" t="s">
        <v>176</v>
      </c>
      <c r="U35" s="2" t="s">
        <v>177</v>
      </c>
    </row>
    <row r="36" spans="1:21" ht="25" thickBot="1">
      <c r="A36" s="2" t="s">
        <v>186</v>
      </c>
      <c r="B36" s="6">
        <v>58165830</v>
      </c>
      <c r="C36" s="2" t="s">
        <v>25</v>
      </c>
      <c r="D36" s="2" t="s">
        <v>46</v>
      </c>
      <c r="E36" s="3" t="str">
        <f>HYPERLINK("http://www.genecards.org/cgi-bin/carddisp.pl?gene=NEDD4L","NEDD4L")</f>
        <v>NEDD4L</v>
      </c>
      <c r="F36" s="4" t="s">
        <v>189</v>
      </c>
      <c r="G36" s="2" t="s">
        <v>190</v>
      </c>
      <c r="H36" s="2">
        <v>204</v>
      </c>
      <c r="I36" s="2" t="s">
        <v>31</v>
      </c>
      <c r="J36" s="2" t="s">
        <v>36</v>
      </c>
      <c r="M36" s="2">
        <v>0.75</v>
      </c>
      <c r="N36" s="2">
        <v>0.25</v>
      </c>
      <c r="O36" s="2" t="s">
        <v>34</v>
      </c>
      <c r="P36" s="2" t="s">
        <v>34</v>
      </c>
      <c r="Q36" s="2" t="s">
        <v>34</v>
      </c>
      <c r="R36" s="2" t="s">
        <v>34</v>
      </c>
      <c r="S36" s="2" t="s">
        <v>37</v>
      </c>
      <c r="T36" s="2" t="s">
        <v>372</v>
      </c>
      <c r="U36" s="2" t="s">
        <v>373</v>
      </c>
    </row>
    <row r="37" spans="1:21" ht="13" thickBot="1">
      <c r="A37" s="2" t="s">
        <v>331</v>
      </c>
      <c r="B37" s="6">
        <v>124292863</v>
      </c>
      <c r="C37" s="2" t="s">
        <v>25</v>
      </c>
      <c r="D37" s="2" t="s">
        <v>27</v>
      </c>
      <c r="E37" s="3" t="str">
        <f>HYPERLINK("http://www.genecards.org/cgi-bin/carddisp.pl?gene=NEK6","NEK6")</f>
        <v>NEK6</v>
      </c>
      <c r="F37" s="4" t="s">
        <v>339</v>
      </c>
      <c r="G37" s="2" t="s">
        <v>340</v>
      </c>
      <c r="H37" s="2">
        <v>183</v>
      </c>
      <c r="I37" s="2" t="s">
        <v>33</v>
      </c>
      <c r="J37" s="2" t="s">
        <v>35</v>
      </c>
      <c r="M37" s="2">
        <v>0.75</v>
      </c>
      <c r="N37" s="2">
        <v>0.25</v>
      </c>
      <c r="O37" s="2" t="s">
        <v>34</v>
      </c>
      <c r="P37" s="2" t="s">
        <v>34</v>
      </c>
      <c r="Q37" s="2" t="s">
        <v>34</v>
      </c>
      <c r="R37" s="2" t="s">
        <v>34</v>
      </c>
      <c r="S37" s="2" t="s">
        <v>37</v>
      </c>
      <c r="T37" s="2" t="s">
        <v>346</v>
      </c>
      <c r="U37" s="2" t="s">
        <v>348</v>
      </c>
    </row>
    <row r="38" spans="1:21" ht="13" thickBot="1">
      <c r="A38" s="2" t="s">
        <v>154</v>
      </c>
      <c r="B38" s="6">
        <v>48539707</v>
      </c>
      <c r="C38" s="2" t="s">
        <v>26</v>
      </c>
      <c r="D38" s="2" t="s">
        <v>27</v>
      </c>
      <c r="E38" s="3" t="str">
        <f>HYPERLINK("http://www.genecards.org/cgi-bin/carddisp.pl?gene=PFKFB4","PFKFB4")</f>
        <v>PFKFB4</v>
      </c>
      <c r="F38" s="4" t="s">
        <v>231</v>
      </c>
      <c r="G38" s="2" t="s">
        <v>232</v>
      </c>
      <c r="H38" s="2">
        <v>717</v>
      </c>
      <c r="I38" s="2" t="s">
        <v>33</v>
      </c>
      <c r="J38" s="2" t="s">
        <v>31</v>
      </c>
      <c r="M38" s="2">
        <v>0.75</v>
      </c>
      <c r="N38" s="2">
        <v>0.25</v>
      </c>
      <c r="O38" s="2" t="s">
        <v>34</v>
      </c>
      <c r="P38" s="2" t="s">
        <v>34</v>
      </c>
      <c r="Q38" s="2" t="s">
        <v>34</v>
      </c>
      <c r="R38" s="2" t="s">
        <v>34</v>
      </c>
      <c r="S38" s="2" t="s">
        <v>37</v>
      </c>
      <c r="T38" s="2" t="s">
        <v>254</v>
      </c>
      <c r="U38" s="2" t="s">
        <v>257</v>
      </c>
    </row>
    <row r="39" spans="1:21" ht="13" thickBot="1">
      <c r="A39" s="2" t="s">
        <v>103</v>
      </c>
      <c r="B39" s="6">
        <v>42132449</v>
      </c>
      <c r="C39" s="2" t="s">
        <v>26</v>
      </c>
      <c r="D39" s="2" t="s">
        <v>27</v>
      </c>
      <c r="E39" s="3" t="str">
        <f>HYPERLINK("http://www.genecards.org/cgi-bin/carddisp.pl?gene=POU2F2","POU2F2")</f>
        <v>POU2F2</v>
      </c>
      <c r="F39" s="4" t="s">
        <v>148</v>
      </c>
      <c r="G39" s="2" t="s">
        <v>149</v>
      </c>
      <c r="H39" s="2">
        <v>23</v>
      </c>
      <c r="I39" s="2" t="s">
        <v>35</v>
      </c>
      <c r="J39" s="2" t="s">
        <v>36</v>
      </c>
      <c r="M39" s="2">
        <v>0.75</v>
      </c>
      <c r="N39" s="2">
        <v>0.25</v>
      </c>
      <c r="O39" s="2" t="s">
        <v>34</v>
      </c>
      <c r="P39" s="2" t="s">
        <v>34</v>
      </c>
      <c r="Q39" s="2" t="s">
        <v>34</v>
      </c>
      <c r="R39" s="2" t="s">
        <v>34</v>
      </c>
      <c r="S39" s="2" t="s">
        <v>37</v>
      </c>
      <c r="T39" s="2" t="s">
        <v>152</v>
      </c>
      <c r="U39" s="2" t="s">
        <v>153</v>
      </c>
    </row>
    <row r="40" spans="1:21" ht="13" thickBot="1">
      <c r="A40" s="2" t="s">
        <v>121</v>
      </c>
      <c r="B40" s="6">
        <v>27138428</v>
      </c>
      <c r="C40" s="2" t="s">
        <v>26</v>
      </c>
      <c r="D40" s="2" t="s">
        <v>46</v>
      </c>
      <c r="E40" s="3" t="str">
        <f>HYPERLINK("http://www.genecards.org/cgi-bin/carddisp.pl?gene=PRR30","PRR30")</f>
        <v>PRR30</v>
      </c>
      <c r="F40" s="4" t="s">
        <v>255</v>
      </c>
      <c r="G40" s="2" t="s">
        <v>256</v>
      </c>
      <c r="H40" s="2">
        <v>361</v>
      </c>
      <c r="I40" s="2" t="s">
        <v>35</v>
      </c>
      <c r="J40" s="2" t="s">
        <v>36</v>
      </c>
      <c r="M40" s="2">
        <v>0.75</v>
      </c>
      <c r="N40" s="2">
        <v>0.25</v>
      </c>
      <c r="O40" s="2" t="s">
        <v>34</v>
      </c>
      <c r="P40" s="2" t="s">
        <v>34</v>
      </c>
      <c r="Q40" s="2" t="s">
        <v>34</v>
      </c>
      <c r="R40" s="2" t="s">
        <v>34</v>
      </c>
      <c r="S40" s="2" t="s">
        <v>37</v>
      </c>
      <c r="T40" s="2" t="s">
        <v>481</v>
      </c>
      <c r="U40" s="2" t="s">
        <v>482</v>
      </c>
    </row>
    <row r="41" spans="1:21" ht="13" thickBot="1">
      <c r="A41" s="2" t="s">
        <v>23</v>
      </c>
      <c r="B41" s="6">
        <v>58617689</v>
      </c>
      <c r="C41" s="2" t="s">
        <v>25</v>
      </c>
      <c r="D41" s="2" t="s">
        <v>46</v>
      </c>
      <c r="E41" s="3" t="str">
        <f>HYPERLINK("http://www.genecards.org/cgi-bin/carddisp.pl?gene=RAB3C","RAB3C")</f>
        <v>RAB3C</v>
      </c>
      <c r="F41" s="4" t="s">
        <v>368</v>
      </c>
      <c r="G41" s="2" t="s">
        <v>369</v>
      </c>
      <c r="H41" s="2">
        <v>39</v>
      </c>
      <c r="I41" s="2" t="s">
        <v>36</v>
      </c>
      <c r="J41" s="2" t="s">
        <v>33</v>
      </c>
      <c r="M41" s="2">
        <v>0.75</v>
      </c>
      <c r="N41" s="2">
        <v>0.25</v>
      </c>
      <c r="O41" s="2" t="s">
        <v>34</v>
      </c>
      <c r="P41" s="2" t="s">
        <v>34</v>
      </c>
      <c r="Q41" s="2" t="s">
        <v>34</v>
      </c>
      <c r="R41" s="2" t="s">
        <v>34</v>
      </c>
      <c r="S41" s="2" t="s">
        <v>37</v>
      </c>
      <c r="T41" s="2" t="s">
        <v>370</v>
      </c>
      <c r="U41" s="2" t="s">
        <v>371</v>
      </c>
    </row>
    <row r="42" spans="1:21" ht="13" thickBot="1">
      <c r="A42" s="2" t="s">
        <v>71</v>
      </c>
      <c r="B42" s="6">
        <v>69739827</v>
      </c>
      <c r="C42" s="2" t="s">
        <v>25</v>
      </c>
      <c r="D42" s="2" t="s">
        <v>27</v>
      </c>
      <c r="E42" s="3" t="str">
        <f>HYPERLINK("http://www.genecards.org/cgi-bin/carddisp.pl?gene=RAB3IP","RAB3IP")</f>
        <v>RAB3IP</v>
      </c>
      <c r="F42" s="4" t="s">
        <v>89</v>
      </c>
      <c r="G42" s="2" t="s">
        <v>90</v>
      </c>
      <c r="H42" s="2">
        <v>436</v>
      </c>
      <c r="I42" s="2" t="s">
        <v>31</v>
      </c>
      <c r="J42" s="2" t="s">
        <v>36</v>
      </c>
      <c r="M42" s="2">
        <v>0.75</v>
      </c>
      <c r="N42" s="2">
        <v>0.25</v>
      </c>
      <c r="O42" s="2" t="s">
        <v>34</v>
      </c>
      <c r="P42" s="2" t="s">
        <v>34</v>
      </c>
      <c r="Q42" s="2" t="s">
        <v>34</v>
      </c>
      <c r="R42" s="2" t="s">
        <v>34</v>
      </c>
      <c r="S42" s="2" t="s">
        <v>37</v>
      </c>
      <c r="T42" s="2" t="s">
        <v>140</v>
      </c>
      <c r="U42" s="2" t="s">
        <v>141</v>
      </c>
    </row>
    <row r="43" spans="1:21" ht="13" thickBot="1">
      <c r="A43" s="2" t="s">
        <v>96</v>
      </c>
      <c r="B43" s="6">
        <v>21057834</v>
      </c>
      <c r="C43" s="2" t="s">
        <v>25</v>
      </c>
      <c r="D43" s="2" t="s">
        <v>27</v>
      </c>
      <c r="E43" s="3" t="str">
        <f>HYPERLINK("http://www.genecards.org/cgi-bin/carddisp.pl?gene=RNASE8","RNASE8")</f>
        <v>RNASE8</v>
      </c>
      <c r="F43" s="4" t="s">
        <v>108</v>
      </c>
      <c r="G43" s="2" t="s">
        <v>109</v>
      </c>
      <c r="H43" s="2">
        <v>13</v>
      </c>
      <c r="I43" s="2" t="s">
        <v>36</v>
      </c>
      <c r="J43" s="2" t="s">
        <v>31</v>
      </c>
      <c r="M43" s="2">
        <v>0.75</v>
      </c>
      <c r="N43" s="2">
        <v>0.25</v>
      </c>
      <c r="O43" s="2" t="s">
        <v>34</v>
      </c>
      <c r="P43" s="2" t="s">
        <v>34</v>
      </c>
      <c r="Q43" s="2" t="s">
        <v>34</v>
      </c>
      <c r="R43" s="2" t="s">
        <v>34</v>
      </c>
      <c r="S43" s="2" t="s">
        <v>37</v>
      </c>
      <c r="T43" s="2" t="s">
        <v>202</v>
      </c>
      <c r="U43" s="2" t="s">
        <v>158</v>
      </c>
    </row>
    <row r="44" spans="1:21" ht="12" customHeight="1" thickBot="1">
      <c r="A44" s="2" t="s">
        <v>392</v>
      </c>
      <c r="B44" s="6">
        <v>156643882</v>
      </c>
      <c r="C44" s="2" t="s">
        <v>25</v>
      </c>
      <c r="D44" s="2" t="s">
        <v>46</v>
      </c>
      <c r="E44" s="3" t="str">
        <f>HYPERLINK("http://www.genecards.org/cgi-bin/carddisp.pl?gene=RNF32","RNF32")</f>
        <v>RNF32</v>
      </c>
      <c r="F44" s="4" t="s">
        <v>401</v>
      </c>
      <c r="G44" s="2" t="s">
        <v>402</v>
      </c>
      <c r="H44" s="2">
        <v>4</v>
      </c>
      <c r="I44" s="2" t="s">
        <v>33</v>
      </c>
      <c r="J44" s="2" t="s">
        <v>35</v>
      </c>
      <c r="M44" s="2">
        <v>0.75</v>
      </c>
      <c r="N44" s="2">
        <v>0.25</v>
      </c>
      <c r="O44" s="2" t="s">
        <v>34</v>
      </c>
      <c r="P44" s="2" t="s">
        <v>34</v>
      </c>
      <c r="Q44" s="2" t="s">
        <v>34</v>
      </c>
      <c r="R44" s="2" t="s">
        <v>34</v>
      </c>
      <c r="S44" s="2" t="s">
        <v>37</v>
      </c>
      <c r="T44" s="2" t="s">
        <v>518</v>
      </c>
      <c r="U44" s="2" t="s">
        <v>519</v>
      </c>
    </row>
    <row r="45" spans="1:21" ht="13" thickBot="1">
      <c r="A45" s="2" t="s">
        <v>437</v>
      </c>
      <c r="B45" s="6">
        <v>154398396</v>
      </c>
      <c r="C45" s="2" t="s">
        <v>25</v>
      </c>
      <c r="D45" s="2" t="s">
        <v>46</v>
      </c>
      <c r="E45" s="3" t="str">
        <f>HYPERLINK("http://www.genecards.org/cgi-bin/carddisp.pl?gene=RPL10","RPL10")</f>
        <v>RPL10</v>
      </c>
      <c r="F45" s="4" t="s">
        <v>446</v>
      </c>
      <c r="G45" s="2" t="s">
        <v>447</v>
      </c>
      <c r="H45" s="2">
        <v>293</v>
      </c>
      <c r="I45" s="2" t="s">
        <v>33</v>
      </c>
      <c r="J45" s="2" t="s">
        <v>35</v>
      </c>
      <c r="M45" s="2">
        <v>0.75</v>
      </c>
      <c r="N45" s="2">
        <v>0.25</v>
      </c>
      <c r="O45" s="2" t="s">
        <v>34</v>
      </c>
      <c r="P45" s="2" t="s">
        <v>34</v>
      </c>
      <c r="Q45" s="2" t="s">
        <v>34</v>
      </c>
      <c r="R45" s="2" t="s">
        <v>34</v>
      </c>
      <c r="S45" s="2" t="s">
        <v>37</v>
      </c>
      <c r="T45" s="2" t="s">
        <v>547</v>
      </c>
      <c r="U45" s="2" t="s">
        <v>548</v>
      </c>
    </row>
    <row r="46" spans="1:21" ht="13" thickBot="1">
      <c r="A46" s="2" t="s">
        <v>292</v>
      </c>
      <c r="B46" s="6">
        <v>33200839</v>
      </c>
      <c r="C46" s="2" t="s">
        <v>26</v>
      </c>
      <c r="D46" s="2" t="s">
        <v>27</v>
      </c>
      <c r="E46" s="3" t="str">
        <f>HYPERLINK("http://www.genecards.org/cgi-bin/carddisp.pl?gene=RXRB","RXRB")</f>
        <v>RXRB</v>
      </c>
      <c r="F46" s="4" t="s">
        <v>301</v>
      </c>
      <c r="G46" s="2" t="s">
        <v>302</v>
      </c>
      <c r="H46" s="2">
        <v>13</v>
      </c>
      <c r="I46" s="2" t="s">
        <v>35</v>
      </c>
      <c r="J46" s="2" t="s">
        <v>33</v>
      </c>
      <c r="M46" s="2">
        <v>0.75</v>
      </c>
      <c r="N46" s="2">
        <v>0.25</v>
      </c>
      <c r="O46" s="2" t="s">
        <v>34</v>
      </c>
      <c r="P46" s="2" t="s">
        <v>34</v>
      </c>
      <c r="Q46" s="2" t="s">
        <v>34</v>
      </c>
      <c r="R46" s="2" t="s">
        <v>34</v>
      </c>
      <c r="S46" s="2" t="s">
        <v>37</v>
      </c>
      <c r="T46" s="2" t="s">
        <v>305</v>
      </c>
      <c r="U46" s="2" t="s">
        <v>306</v>
      </c>
    </row>
    <row r="47" spans="1:21" ht="13" thickBot="1">
      <c r="A47" s="2" t="s">
        <v>154</v>
      </c>
      <c r="B47" s="6">
        <v>171014513</v>
      </c>
      <c r="C47" s="2" t="s">
        <v>26</v>
      </c>
      <c r="D47" s="2" t="s">
        <v>27</v>
      </c>
      <c r="E47" s="3" t="str">
        <f>HYPERLINK("http://www.genecards.org/cgi-bin/carddisp.pl?gene=SLC2A2","SLC2A2")</f>
        <v>SLC2A2</v>
      </c>
      <c r="F47" s="4" t="s">
        <v>161</v>
      </c>
      <c r="G47" s="2" t="s">
        <v>163</v>
      </c>
      <c r="H47" s="2">
        <v>634</v>
      </c>
      <c r="I47" s="2" t="s">
        <v>35</v>
      </c>
      <c r="J47" s="2" t="s">
        <v>36</v>
      </c>
      <c r="M47" s="2">
        <v>0.75</v>
      </c>
      <c r="N47" s="2">
        <v>0.25</v>
      </c>
      <c r="O47" s="2" t="s">
        <v>34</v>
      </c>
      <c r="P47" s="2" t="s">
        <v>34</v>
      </c>
      <c r="Q47" s="2" t="s">
        <v>34</v>
      </c>
      <c r="R47" s="2" t="s">
        <v>34</v>
      </c>
      <c r="S47" s="2" t="s">
        <v>37</v>
      </c>
      <c r="T47" s="2" t="s">
        <v>164</v>
      </c>
      <c r="U47" s="2" t="s">
        <v>165</v>
      </c>
    </row>
    <row r="48" spans="1:21" ht="25" thickBot="1">
      <c r="A48" s="2" t="s">
        <v>267</v>
      </c>
      <c r="B48" s="6">
        <v>24302205</v>
      </c>
      <c r="C48" s="2" t="s">
        <v>25</v>
      </c>
      <c r="D48" s="2" t="s">
        <v>46</v>
      </c>
      <c r="E48" s="3" t="str">
        <f>HYPERLINK("http://www.genecards.org/cgi-bin/carddisp.pl?gene=SPECC1L","SPECC1L")</f>
        <v>SPECC1L</v>
      </c>
      <c r="F48" s="4" t="s">
        <v>268</v>
      </c>
      <c r="G48" s="2" t="s">
        <v>269</v>
      </c>
      <c r="H48" s="2">
        <v>153</v>
      </c>
      <c r="I48" s="2" t="s">
        <v>36</v>
      </c>
      <c r="J48" s="2" t="s">
        <v>33</v>
      </c>
      <c r="M48" s="2">
        <v>0.75</v>
      </c>
      <c r="N48" s="2">
        <v>0.25</v>
      </c>
      <c r="O48" s="2" t="s">
        <v>34</v>
      </c>
      <c r="P48" s="2" t="s">
        <v>34</v>
      </c>
      <c r="Q48" s="2" t="s">
        <v>34</v>
      </c>
      <c r="R48" s="2" t="s">
        <v>34</v>
      </c>
      <c r="S48" s="2" t="s">
        <v>37</v>
      </c>
      <c r="T48" s="2" t="s">
        <v>487</v>
      </c>
      <c r="U48" s="2" t="s">
        <v>488</v>
      </c>
    </row>
    <row r="49" spans="1:21" ht="13" thickBot="1">
      <c r="A49" s="2" t="s">
        <v>121</v>
      </c>
      <c r="B49" s="6">
        <v>181896925</v>
      </c>
      <c r="C49" s="2" t="s">
        <v>25</v>
      </c>
      <c r="D49" s="2" t="s">
        <v>27</v>
      </c>
      <c r="E49" s="3" t="str">
        <f>HYPERLINK("http://www.genecards.org/cgi-bin/carddisp.pl?gene=SSFA2","SSFA2")</f>
        <v>SSFA2</v>
      </c>
      <c r="F49" s="4" t="s">
        <v>126</v>
      </c>
      <c r="G49" s="2" t="s">
        <v>127</v>
      </c>
      <c r="H49" s="2">
        <v>624</v>
      </c>
      <c r="I49" s="2" t="s">
        <v>31</v>
      </c>
      <c r="J49" s="2" t="s">
        <v>33</v>
      </c>
      <c r="M49" s="2">
        <v>0.75</v>
      </c>
      <c r="N49" s="2">
        <v>0.25</v>
      </c>
      <c r="O49" s="2" t="s">
        <v>34</v>
      </c>
      <c r="P49" s="2" t="s">
        <v>34</v>
      </c>
      <c r="Q49" s="2" t="s">
        <v>34</v>
      </c>
      <c r="R49" s="2" t="s">
        <v>34</v>
      </c>
      <c r="S49" s="2" t="s">
        <v>37</v>
      </c>
      <c r="T49" s="2" t="s">
        <v>131</v>
      </c>
      <c r="U49" s="2" t="s">
        <v>132</v>
      </c>
    </row>
    <row r="50" spans="1:21" ht="13" thickBot="1">
      <c r="A50" s="2" t="s">
        <v>71</v>
      </c>
      <c r="B50" s="6">
        <v>22287216</v>
      </c>
      <c r="C50" s="2" t="s">
        <v>26</v>
      </c>
      <c r="D50" s="2" t="s">
        <v>27</v>
      </c>
      <c r="E50" s="3" t="str">
        <f>HYPERLINK("http://www.genecards.org/cgi-bin/carddisp.pl?gene=ST8SIA1","ST8SIA1")</f>
        <v>ST8SIA1</v>
      </c>
      <c r="F50" s="4" t="s">
        <v>78</v>
      </c>
      <c r="G50" s="2" t="s">
        <v>79</v>
      </c>
      <c r="H50" s="2">
        <v>795</v>
      </c>
      <c r="I50" s="2" t="s">
        <v>36</v>
      </c>
      <c r="J50" s="2" t="s">
        <v>31</v>
      </c>
      <c r="M50" s="2">
        <v>0.75</v>
      </c>
      <c r="N50" s="2">
        <v>0.25</v>
      </c>
      <c r="O50" s="2" t="s">
        <v>34</v>
      </c>
      <c r="P50" s="2" t="s">
        <v>34</v>
      </c>
      <c r="Q50" s="2" t="s">
        <v>34</v>
      </c>
      <c r="R50" s="2" t="s">
        <v>34</v>
      </c>
      <c r="S50" s="2" t="s">
        <v>37</v>
      </c>
      <c r="T50" s="2" t="s">
        <v>82</v>
      </c>
      <c r="U50" s="2" t="s">
        <v>83</v>
      </c>
    </row>
    <row r="51" spans="1:21" ht="13" thickBot="1">
      <c r="A51" s="2" t="s">
        <v>85</v>
      </c>
      <c r="B51" s="6">
        <v>3668635</v>
      </c>
      <c r="C51" s="2" t="s">
        <v>26</v>
      </c>
      <c r="D51" s="2" t="s">
        <v>27</v>
      </c>
      <c r="E51" s="3" t="str">
        <f>HYPERLINK("http://www.genecards.org/cgi-bin/carddisp.pl?gene=TAX1BP3","TAX1BP3")</f>
        <v>TAX1BP3</v>
      </c>
      <c r="F51" s="4" t="s">
        <v>144</v>
      </c>
      <c r="G51" s="2" t="s">
        <v>145</v>
      </c>
      <c r="H51" s="2">
        <v>43</v>
      </c>
      <c r="I51" s="2" t="s">
        <v>35</v>
      </c>
      <c r="J51" s="2" t="s">
        <v>36</v>
      </c>
      <c r="M51" s="2">
        <v>0.75</v>
      </c>
      <c r="N51" s="2">
        <v>0.25</v>
      </c>
      <c r="O51" s="2" t="s">
        <v>34</v>
      </c>
      <c r="P51" s="2" t="s">
        <v>34</v>
      </c>
      <c r="Q51" s="2" t="s">
        <v>34</v>
      </c>
      <c r="R51" s="2" t="s">
        <v>34</v>
      </c>
      <c r="S51" s="2" t="s">
        <v>37</v>
      </c>
      <c r="T51" s="2" t="s">
        <v>221</v>
      </c>
      <c r="U51" s="2" t="s">
        <v>222</v>
      </c>
    </row>
    <row r="52" spans="1:21" ht="13" thickBot="1">
      <c r="A52" s="2" t="s">
        <v>331</v>
      </c>
      <c r="B52" s="6">
        <v>79572780</v>
      </c>
      <c r="C52" s="2" t="s">
        <v>25</v>
      </c>
      <c r="D52" s="2" t="s">
        <v>46</v>
      </c>
      <c r="E52" s="3" t="str">
        <f>HYPERLINK("http://www.genecards.org/cgi-bin/carddisp.pl?gene=TLE4","TLE4")</f>
        <v>TLE4</v>
      </c>
      <c r="F52" s="4" t="s">
        <v>419</v>
      </c>
      <c r="G52" s="2" t="s">
        <v>420</v>
      </c>
      <c r="H52" s="2">
        <v>811</v>
      </c>
      <c r="I52" s="2" t="s">
        <v>36</v>
      </c>
      <c r="J52" s="2" t="s">
        <v>35</v>
      </c>
      <c r="M52" s="2">
        <v>0.75</v>
      </c>
      <c r="N52" s="2">
        <v>0.25</v>
      </c>
      <c r="O52" s="2" t="s">
        <v>34</v>
      </c>
      <c r="P52" s="2" t="s">
        <v>34</v>
      </c>
      <c r="Q52" s="2" t="s">
        <v>34</v>
      </c>
      <c r="R52" s="2" t="s">
        <v>34</v>
      </c>
      <c r="S52" s="2" t="s">
        <v>37</v>
      </c>
      <c r="T52" s="2" t="s">
        <v>458</v>
      </c>
      <c r="U52" s="2" t="s">
        <v>459</v>
      </c>
    </row>
    <row r="53" spans="1:21" ht="13" thickBot="1">
      <c r="A53" s="2" t="s">
        <v>71</v>
      </c>
      <c r="B53" s="6">
        <v>27003381</v>
      </c>
      <c r="C53" s="2" t="s">
        <v>26</v>
      </c>
      <c r="D53" s="2" t="s">
        <v>46</v>
      </c>
      <c r="E53" s="3" t="str">
        <f>HYPERLINK("http://www.genecards.org/cgi-bin/carddisp.pl?gene=TM7SF3","TM7SF3")</f>
        <v>TM7SF3</v>
      </c>
      <c r="F53" s="4" t="s">
        <v>91</v>
      </c>
      <c r="G53" s="2" t="s">
        <v>92</v>
      </c>
      <c r="H53" s="2">
        <v>136</v>
      </c>
      <c r="I53" s="2" t="s">
        <v>33</v>
      </c>
      <c r="J53" s="2" t="s">
        <v>31</v>
      </c>
      <c r="M53" s="2">
        <v>0.75</v>
      </c>
      <c r="N53" s="2">
        <v>0.25</v>
      </c>
      <c r="O53" s="2" t="s">
        <v>34</v>
      </c>
      <c r="P53" s="2" t="s">
        <v>34</v>
      </c>
      <c r="Q53" s="2" t="s">
        <v>34</v>
      </c>
      <c r="R53" s="2" t="s">
        <v>34</v>
      </c>
      <c r="S53" s="2" t="s">
        <v>37</v>
      </c>
      <c r="T53" s="2" t="s">
        <v>355</v>
      </c>
      <c r="U53" s="2" t="s">
        <v>356</v>
      </c>
    </row>
    <row r="54" spans="1:21" ht="13" thickBot="1">
      <c r="A54" s="2" t="s">
        <v>260</v>
      </c>
      <c r="B54" s="6">
        <v>1183779</v>
      </c>
      <c r="C54" s="2" t="s">
        <v>26</v>
      </c>
      <c r="D54" s="2" t="s">
        <v>46</v>
      </c>
      <c r="E54" s="3" t="str">
        <f>HYPERLINK("http://www.genecards.org/cgi-bin/carddisp.pl?gene=TMEM74B","TMEM74B")</f>
        <v>TMEM74B</v>
      </c>
      <c r="F54" s="4" t="s">
        <v>261</v>
      </c>
      <c r="G54" s="2" t="s">
        <v>262</v>
      </c>
      <c r="H54" s="2">
        <v>482</v>
      </c>
      <c r="I54" s="2" t="s">
        <v>33</v>
      </c>
      <c r="J54" s="2" t="s">
        <v>31</v>
      </c>
      <c r="M54" s="2">
        <v>0.75</v>
      </c>
      <c r="N54" s="2">
        <v>0.25</v>
      </c>
      <c r="O54" s="2" t="s">
        <v>34</v>
      </c>
      <c r="P54" s="2" t="s">
        <v>34</v>
      </c>
      <c r="Q54" s="2" t="s">
        <v>34</v>
      </c>
      <c r="R54" s="2" t="s">
        <v>34</v>
      </c>
      <c r="S54" s="2" t="s">
        <v>37</v>
      </c>
      <c r="T54" s="2" t="s">
        <v>388</v>
      </c>
      <c r="U54" s="2" t="s">
        <v>389</v>
      </c>
    </row>
    <row r="55" spans="1:21" ht="13" thickBot="1">
      <c r="A55" s="2" t="s">
        <v>237</v>
      </c>
      <c r="B55" s="6">
        <v>48134226</v>
      </c>
      <c r="C55" s="2" t="s">
        <v>26</v>
      </c>
      <c r="D55" s="2" t="s">
        <v>46</v>
      </c>
      <c r="E55" s="3" t="str">
        <f>HYPERLINK("http://www.genecards.org/cgi-bin/carddisp.pl?gene=TXK","TXK")</f>
        <v>TXK</v>
      </c>
      <c r="F55" s="4" t="s">
        <v>327</v>
      </c>
      <c r="G55" s="2" t="s">
        <v>328</v>
      </c>
      <c r="H55" s="2">
        <v>16</v>
      </c>
      <c r="I55" s="2" t="s">
        <v>36</v>
      </c>
      <c r="J55" s="2" t="s">
        <v>31</v>
      </c>
      <c r="M55" s="2">
        <v>0.75</v>
      </c>
      <c r="N55" s="2">
        <v>0.25</v>
      </c>
      <c r="O55" s="2" t="s">
        <v>34</v>
      </c>
      <c r="P55" s="2" t="s">
        <v>34</v>
      </c>
      <c r="Q55" s="2" t="s">
        <v>34</v>
      </c>
      <c r="R55" s="2" t="s">
        <v>34</v>
      </c>
      <c r="S55" s="2" t="s">
        <v>37</v>
      </c>
      <c r="T55" s="2" t="s">
        <v>498</v>
      </c>
      <c r="U55" s="2" t="s">
        <v>499</v>
      </c>
    </row>
    <row r="56" spans="1:21" ht="13" thickBot="1">
      <c r="A56" s="2" t="s">
        <v>166</v>
      </c>
      <c r="B56" s="6">
        <v>6829280</v>
      </c>
      <c r="C56" s="2" t="s">
        <v>26</v>
      </c>
      <c r="D56" s="2" t="s">
        <v>27</v>
      </c>
      <c r="E56" s="3" t="str">
        <f>HYPERLINK("http://www.genecards.org/cgi-bin/carddisp.pl?gene=XKR5","XKR5")</f>
        <v>XKR5</v>
      </c>
      <c r="F56" s="4" t="s">
        <v>319</v>
      </c>
      <c r="G56" s="2" t="s">
        <v>320</v>
      </c>
      <c r="H56" s="2">
        <v>420</v>
      </c>
      <c r="I56" s="2" t="s">
        <v>33</v>
      </c>
      <c r="J56" s="2" t="s">
        <v>35</v>
      </c>
      <c r="M56" s="2">
        <v>0.75</v>
      </c>
      <c r="N56" s="2">
        <v>0.25</v>
      </c>
      <c r="O56" s="2" t="s">
        <v>34</v>
      </c>
      <c r="P56" s="2" t="s">
        <v>34</v>
      </c>
      <c r="Q56" s="2" t="s">
        <v>34</v>
      </c>
      <c r="R56" s="2" t="s">
        <v>34</v>
      </c>
      <c r="S56" s="2" t="s">
        <v>37</v>
      </c>
      <c r="T56" s="2" t="s">
        <v>329</v>
      </c>
      <c r="U56" s="2" t="s">
        <v>330</v>
      </c>
    </row>
    <row r="57" spans="1:21" ht="13" thickBot="1">
      <c r="A57" s="2" t="s">
        <v>71</v>
      </c>
      <c r="B57" s="6">
        <v>133007133</v>
      </c>
      <c r="C57" s="2" t="s">
        <v>25</v>
      </c>
      <c r="D57" s="2" t="s">
        <v>46</v>
      </c>
      <c r="E57" s="3" t="str">
        <f>HYPERLINK("http://www.genecards.org/cgi-bin/carddisp.pl?gene=ZNF26","ZNF26")</f>
        <v>ZNF26</v>
      </c>
      <c r="F57" s="4" t="s">
        <v>115</v>
      </c>
      <c r="G57" s="2" t="s">
        <v>116</v>
      </c>
      <c r="H57" s="2">
        <v>494</v>
      </c>
      <c r="I57" s="2" t="s">
        <v>33</v>
      </c>
      <c r="J57" s="2" t="s">
        <v>35</v>
      </c>
      <c r="M57" s="2">
        <v>0.75</v>
      </c>
      <c r="N57" s="2">
        <v>0.25</v>
      </c>
      <c r="O57" s="2" t="s">
        <v>34</v>
      </c>
      <c r="P57" s="2" t="s">
        <v>34</v>
      </c>
      <c r="Q57" s="2" t="s">
        <v>34</v>
      </c>
      <c r="R57" s="2" t="s">
        <v>34</v>
      </c>
      <c r="S57" s="2" t="s">
        <v>37</v>
      </c>
      <c r="T57" s="2" t="s">
        <v>411</v>
      </c>
      <c r="U57" s="2" t="s">
        <v>412</v>
      </c>
    </row>
    <row r="58" spans="1:21" ht="13" thickBot="1">
      <c r="A58" s="2" t="s">
        <v>23</v>
      </c>
      <c r="B58" s="6">
        <v>150898533</v>
      </c>
      <c r="C58" s="2" t="s">
        <v>26</v>
      </c>
      <c r="D58" s="2" t="s">
        <v>27</v>
      </c>
      <c r="E58" s="3" t="str">
        <f>HYPERLINK("http://www.genecards.org/cgi-bin/carddisp.pl?gene=ZNF300","ZNF300")</f>
        <v>ZNF300</v>
      </c>
      <c r="F58" s="4" t="s">
        <v>272</v>
      </c>
      <c r="G58" s="2" t="s">
        <v>274</v>
      </c>
      <c r="H58" s="2">
        <v>414</v>
      </c>
      <c r="I58" s="2" t="s">
        <v>35</v>
      </c>
      <c r="J58" s="2" t="s">
        <v>33</v>
      </c>
      <c r="M58" s="2">
        <v>0.75</v>
      </c>
      <c r="N58" s="2">
        <v>0.25</v>
      </c>
      <c r="O58" s="2" t="s">
        <v>34</v>
      </c>
      <c r="P58" s="2" t="s">
        <v>34</v>
      </c>
      <c r="Q58" s="2" t="s">
        <v>34</v>
      </c>
      <c r="R58" s="2" t="s">
        <v>34</v>
      </c>
      <c r="S58" s="2" t="s">
        <v>37</v>
      </c>
      <c r="T58" s="2" t="s">
        <v>288</v>
      </c>
      <c r="U58" s="2" t="s">
        <v>289</v>
      </c>
    </row>
    <row r="59" spans="1:21" ht="13" thickBot="1">
      <c r="A59" s="2" t="s">
        <v>103</v>
      </c>
      <c r="B59" s="6">
        <v>53109566</v>
      </c>
      <c r="C59" s="2" t="s">
        <v>26</v>
      </c>
      <c r="D59" s="2" t="s">
        <v>27</v>
      </c>
      <c r="E59" s="3" t="str">
        <f>HYPERLINK("http://www.genecards.org/cgi-bin/carddisp.pl?gene=ZNF415","ZNF415")</f>
        <v>ZNF415</v>
      </c>
      <c r="F59" s="4" t="s">
        <v>113</v>
      </c>
      <c r="G59" s="2" t="s">
        <v>114</v>
      </c>
      <c r="H59" s="2">
        <v>597</v>
      </c>
      <c r="I59" s="2" t="s">
        <v>33</v>
      </c>
      <c r="J59" s="2" t="s">
        <v>35</v>
      </c>
      <c r="M59" s="2">
        <v>0.75</v>
      </c>
      <c r="N59" s="2">
        <v>0.25</v>
      </c>
      <c r="O59" s="2" t="s">
        <v>34</v>
      </c>
      <c r="P59" s="2" t="s">
        <v>34</v>
      </c>
      <c r="Q59" s="2" t="s">
        <v>34</v>
      </c>
      <c r="R59" s="2" t="s">
        <v>34</v>
      </c>
      <c r="S59" s="2" t="s">
        <v>37</v>
      </c>
      <c r="T59" s="2" t="s">
        <v>118</v>
      </c>
      <c r="U59" s="2" t="s">
        <v>120</v>
      </c>
    </row>
    <row r="60" spans="1:21" ht="13" thickBot="1">
      <c r="A60" s="2" t="s">
        <v>103</v>
      </c>
      <c r="B60" s="6">
        <v>21166365</v>
      </c>
      <c r="C60" s="2" t="s">
        <v>25</v>
      </c>
      <c r="D60" s="2" t="s">
        <v>46</v>
      </c>
      <c r="E60" s="3" t="str">
        <f>HYPERLINK("http://www.genecards.org/cgi-bin/carddisp.pl?gene=ZNF431","ZNF431")</f>
        <v>ZNF431</v>
      </c>
      <c r="F60" s="4" t="s">
        <v>204</v>
      </c>
      <c r="G60" s="2" t="s">
        <v>206</v>
      </c>
      <c r="H60" s="2">
        <v>290</v>
      </c>
      <c r="I60" s="2" t="s">
        <v>31</v>
      </c>
      <c r="J60" s="2" t="s">
        <v>36</v>
      </c>
      <c r="M60" s="2">
        <v>0.75</v>
      </c>
      <c r="N60" s="2">
        <v>0.25</v>
      </c>
      <c r="O60" s="2" t="s">
        <v>34</v>
      </c>
      <c r="P60" s="2" t="s">
        <v>34</v>
      </c>
      <c r="Q60" s="2" t="s">
        <v>34</v>
      </c>
      <c r="R60" s="2" t="s">
        <v>34</v>
      </c>
      <c r="S60" s="2" t="s">
        <v>37</v>
      </c>
      <c r="T60" s="2" t="s">
        <v>382</v>
      </c>
      <c r="U60" s="2" t="s">
        <v>383</v>
      </c>
    </row>
    <row r="61" spans="1:21" ht="13" thickBot="1">
      <c r="A61" s="2" t="s">
        <v>23</v>
      </c>
      <c r="B61" s="6">
        <v>178946986</v>
      </c>
      <c r="C61" s="2" t="s">
        <v>25</v>
      </c>
      <c r="D61" s="2" t="s">
        <v>46</v>
      </c>
      <c r="E61" s="3" t="str">
        <f>HYPERLINK("http://www.genecards.org/cgi-bin/carddisp.pl?gene=ZNF454","ZNF454")</f>
        <v>ZNF454</v>
      </c>
      <c r="F61" s="4" t="s">
        <v>343</v>
      </c>
      <c r="G61" s="2" t="s">
        <v>344</v>
      </c>
      <c r="H61" s="2">
        <v>253</v>
      </c>
      <c r="I61" s="2" t="s">
        <v>31</v>
      </c>
      <c r="J61" s="2" t="s">
        <v>33</v>
      </c>
      <c r="M61" s="2">
        <v>0.75</v>
      </c>
      <c r="N61" s="2">
        <v>0.25</v>
      </c>
      <c r="O61" s="2" t="s">
        <v>34</v>
      </c>
      <c r="P61" s="2" t="s">
        <v>34</v>
      </c>
      <c r="Q61" s="2" t="s">
        <v>34</v>
      </c>
      <c r="R61" s="2" t="s">
        <v>34</v>
      </c>
      <c r="S61" s="2" t="s">
        <v>37</v>
      </c>
      <c r="T61" s="2" t="s">
        <v>450</v>
      </c>
      <c r="U61" s="2" t="s">
        <v>451</v>
      </c>
    </row>
    <row r="62" spans="1:21" ht="13" thickBot="1">
      <c r="A62" s="2" t="s">
        <v>103</v>
      </c>
      <c r="B62" s="6">
        <v>56460733</v>
      </c>
      <c r="C62" s="2" t="s">
        <v>26</v>
      </c>
      <c r="D62" s="2" t="s">
        <v>27</v>
      </c>
      <c r="E62" s="3" t="str">
        <f>HYPERLINK("http://www.genecards.org/cgi-bin/carddisp.pl?gene=ZNF667","ZNF667")</f>
        <v>ZNF667</v>
      </c>
      <c r="F62" s="4" t="s">
        <v>180</v>
      </c>
      <c r="G62" s="2" t="s">
        <v>181</v>
      </c>
      <c r="H62" s="2">
        <v>305</v>
      </c>
      <c r="I62" s="2" t="s">
        <v>33</v>
      </c>
      <c r="J62" s="2" t="s">
        <v>35</v>
      </c>
      <c r="M62" s="2">
        <v>0.75</v>
      </c>
      <c r="N62" s="2">
        <v>0.25</v>
      </c>
      <c r="O62" s="2" t="s">
        <v>34</v>
      </c>
      <c r="P62" s="2" t="s">
        <v>34</v>
      </c>
      <c r="Q62" s="2" t="s">
        <v>34</v>
      </c>
      <c r="R62" s="2" t="s">
        <v>34</v>
      </c>
      <c r="S62" s="2" t="s">
        <v>37</v>
      </c>
      <c r="T62" s="2" t="s">
        <v>229</v>
      </c>
      <c r="U62" s="2" t="s">
        <v>230</v>
      </c>
    </row>
    <row r="63" spans="1:21" ht="17" thickBot="1">
      <c r="B63" s="7"/>
      <c r="F63" s="4"/>
    </row>
    <row r="64" spans="1:21" ht="12">
      <c r="F64" s="4"/>
    </row>
    <row r="65" spans="6:6" ht="12">
      <c r="F65" s="4"/>
    </row>
    <row r="66" spans="6:6" ht="12">
      <c r="F66" s="4"/>
    </row>
    <row r="67" spans="6:6" ht="12">
      <c r="F67" s="4"/>
    </row>
    <row r="68" spans="6:6" ht="12">
      <c r="F68" s="4"/>
    </row>
    <row r="69" spans="6:6" ht="12">
      <c r="F69" s="4"/>
    </row>
    <row r="70" spans="6:6" ht="12">
      <c r="F70" s="4"/>
    </row>
    <row r="71" spans="6:6" ht="12">
      <c r="F71" s="4"/>
    </row>
    <row r="72" spans="6:6" ht="12">
      <c r="F72" s="4"/>
    </row>
    <row r="73" spans="6:6" ht="12">
      <c r="F73" s="4"/>
    </row>
    <row r="74" spans="6:6" ht="12">
      <c r="F74" s="4"/>
    </row>
    <row r="75" spans="6:6" ht="12">
      <c r="F75" s="4"/>
    </row>
    <row r="76" spans="6:6" ht="12">
      <c r="F76" s="4"/>
    </row>
    <row r="77" spans="6:6" ht="12">
      <c r="F77" s="4"/>
    </row>
    <row r="78" spans="6:6" ht="12">
      <c r="F78" s="4"/>
    </row>
    <row r="79" spans="6:6" ht="12">
      <c r="F79" s="4"/>
    </row>
    <row r="80" spans="6:6" ht="12">
      <c r="F80" s="4"/>
    </row>
    <row r="81" spans="6:6" ht="12">
      <c r="F81" s="4"/>
    </row>
    <row r="82" spans="6:6" ht="12">
      <c r="F82" s="4"/>
    </row>
    <row r="83" spans="6:6" ht="12">
      <c r="F83" s="4"/>
    </row>
    <row r="84" spans="6:6" ht="12">
      <c r="F84" s="4"/>
    </row>
    <row r="85" spans="6:6" ht="12">
      <c r="F85" s="4"/>
    </row>
    <row r="86" spans="6:6" ht="12">
      <c r="F86" s="4"/>
    </row>
    <row r="87" spans="6:6" ht="12">
      <c r="F87" s="4"/>
    </row>
    <row r="88" spans="6:6" ht="12">
      <c r="F88" s="4"/>
    </row>
    <row r="89" spans="6:6" ht="12">
      <c r="F89" s="4"/>
    </row>
    <row r="90" spans="6:6" ht="12">
      <c r="F90" s="4"/>
    </row>
    <row r="91" spans="6:6" ht="12">
      <c r="F91" s="4"/>
    </row>
    <row r="92" spans="6:6" ht="12">
      <c r="F92" s="4"/>
    </row>
    <row r="93" spans="6:6" ht="12">
      <c r="F93" s="4"/>
    </row>
    <row r="94" spans="6:6" ht="12">
      <c r="F94" s="4"/>
    </row>
    <row r="95" spans="6:6" ht="12">
      <c r="F95" s="4"/>
    </row>
    <row r="96" spans="6:6" ht="12">
      <c r="F96" s="4"/>
    </row>
    <row r="97" spans="6:6" ht="12">
      <c r="F97" s="4"/>
    </row>
    <row r="98" spans="6:6" ht="12">
      <c r="F98" s="4"/>
    </row>
    <row r="99" spans="6:6" ht="12">
      <c r="F99" s="4"/>
    </row>
    <row r="100" spans="6:6" ht="12">
      <c r="F100" s="4"/>
    </row>
    <row r="101" spans="6:6" ht="12">
      <c r="F101" s="4"/>
    </row>
    <row r="102" spans="6:6" ht="12">
      <c r="F102" s="4"/>
    </row>
    <row r="103" spans="6:6" ht="12">
      <c r="F103" s="4"/>
    </row>
    <row r="104" spans="6:6" ht="12">
      <c r="F104" s="4"/>
    </row>
    <row r="105" spans="6:6" ht="12">
      <c r="F105" s="4"/>
    </row>
    <row r="106" spans="6:6" ht="12">
      <c r="F106" s="4"/>
    </row>
    <row r="107" spans="6:6" ht="12">
      <c r="F107" s="4"/>
    </row>
    <row r="108" spans="6:6" ht="12">
      <c r="F108" s="4"/>
    </row>
    <row r="109" spans="6:6" ht="12">
      <c r="F109" s="4"/>
    </row>
    <row r="110" spans="6:6" ht="12">
      <c r="F110" s="4"/>
    </row>
    <row r="111" spans="6:6" ht="12">
      <c r="F111" s="4"/>
    </row>
    <row r="112" spans="6:6" ht="12">
      <c r="F112" s="4"/>
    </row>
    <row r="113" spans="6:6" ht="12">
      <c r="F113" s="4"/>
    </row>
    <row r="114" spans="6:6" ht="12">
      <c r="F114" s="4"/>
    </row>
    <row r="115" spans="6:6" ht="12">
      <c r="F115" s="4"/>
    </row>
    <row r="116" spans="6:6" ht="12">
      <c r="F116" s="4"/>
    </row>
    <row r="117" spans="6:6" ht="12">
      <c r="F117" s="4"/>
    </row>
    <row r="118" spans="6:6" ht="12">
      <c r="F118" s="4"/>
    </row>
    <row r="119" spans="6:6" ht="12">
      <c r="F119" s="4"/>
    </row>
    <row r="120" spans="6:6" ht="12">
      <c r="F120" s="4"/>
    </row>
    <row r="121" spans="6:6" ht="12">
      <c r="F121" s="4"/>
    </row>
    <row r="122" spans="6:6" ht="12">
      <c r="F122" s="4"/>
    </row>
    <row r="123" spans="6:6" ht="12">
      <c r="F123" s="4"/>
    </row>
    <row r="124" spans="6:6" ht="12">
      <c r="F124" s="4"/>
    </row>
    <row r="125" spans="6:6" ht="12">
      <c r="F125" s="4"/>
    </row>
    <row r="126" spans="6:6" ht="12">
      <c r="F126" s="4"/>
    </row>
    <row r="127" spans="6:6" ht="12">
      <c r="F127" s="4"/>
    </row>
    <row r="128" spans="6:6" ht="12">
      <c r="F128" s="4"/>
    </row>
    <row r="129" spans="6:6" ht="12">
      <c r="F129" s="4"/>
    </row>
    <row r="130" spans="6:6" ht="12">
      <c r="F130" s="4"/>
    </row>
    <row r="131" spans="6:6" ht="12">
      <c r="F131" s="4"/>
    </row>
    <row r="132" spans="6:6" ht="12">
      <c r="F132" s="4"/>
    </row>
    <row r="133" spans="6:6" ht="12">
      <c r="F133" s="4"/>
    </row>
    <row r="134" spans="6:6" ht="12">
      <c r="F134" s="4"/>
    </row>
    <row r="135" spans="6:6" ht="12">
      <c r="F135" s="4"/>
    </row>
    <row r="136" spans="6:6" ht="12">
      <c r="F136" s="4"/>
    </row>
    <row r="137" spans="6:6" ht="12">
      <c r="F137" s="4"/>
    </row>
    <row r="138" spans="6:6" ht="12">
      <c r="F138" s="4"/>
    </row>
    <row r="139" spans="6:6" ht="12">
      <c r="F139" s="4"/>
    </row>
    <row r="140" spans="6:6" ht="12">
      <c r="F140" s="4"/>
    </row>
    <row r="141" spans="6:6" ht="12">
      <c r="F141" s="4"/>
    </row>
    <row r="142" spans="6:6" ht="12">
      <c r="F142" s="4"/>
    </row>
    <row r="143" spans="6:6" ht="12">
      <c r="F143" s="4"/>
    </row>
    <row r="144" spans="6:6" ht="12">
      <c r="F144" s="4"/>
    </row>
    <row r="145" spans="6:6" ht="12">
      <c r="F145" s="4"/>
    </row>
    <row r="146" spans="6:6" ht="12">
      <c r="F146" s="4"/>
    </row>
    <row r="147" spans="6:6" ht="12">
      <c r="F147" s="4"/>
    </row>
    <row r="148" spans="6:6" ht="12">
      <c r="F148" s="4"/>
    </row>
    <row r="149" spans="6:6" ht="12">
      <c r="F149" s="4"/>
    </row>
    <row r="150" spans="6:6" ht="12">
      <c r="F150" s="4"/>
    </row>
    <row r="151" spans="6:6" ht="12">
      <c r="F151" s="4"/>
    </row>
    <row r="152" spans="6:6" ht="12">
      <c r="F152" s="4"/>
    </row>
    <row r="153" spans="6:6" ht="12">
      <c r="F153" s="4"/>
    </row>
    <row r="154" spans="6:6" ht="12">
      <c r="F154" s="4"/>
    </row>
    <row r="155" spans="6:6" ht="12">
      <c r="F155" s="4"/>
    </row>
    <row r="156" spans="6:6" ht="12">
      <c r="F156" s="4"/>
    </row>
    <row r="157" spans="6:6" ht="12">
      <c r="F157" s="4"/>
    </row>
    <row r="158" spans="6:6" ht="12">
      <c r="F158" s="4"/>
    </row>
    <row r="159" spans="6:6" ht="12">
      <c r="F159" s="4"/>
    </row>
    <row r="160" spans="6:6" ht="12">
      <c r="F160" s="4"/>
    </row>
    <row r="161" spans="6:6" ht="12">
      <c r="F161" s="4"/>
    </row>
    <row r="162" spans="6:6" ht="12">
      <c r="F162" s="4"/>
    </row>
    <row r="163" spans="6:6" ht="12">
      <c r="F163" s="4"/>
    </row>
    <row r="164" spans="6:6" ht="12">
      <c r="F164" s="4"/>
    </row>
    <row r="165" spans="6:6" ht="12">
      <c r="F165" s="4"/>
    </row>
    <row r="166" spans="6:6" ht="12">
      <c r="F166" s="4"/>
    </row>
    <row r="167" spans="6:6" ht="12">
      <c r="F167" s="4"/>
    </row>
    <row r="168" spans="6:6" ht="12">
      <c r="F168" s="4"/>
    </row>
    <row r="169" spans="6:6" ht="12">
      <c r="F169" s="4"/>
    </row>
    <row r="170" spans="6:6" ht="12">
      <c r="F170" s="4"/>
    </row>
    <row r="171" spans="6:6" ht="12">
      <c r="F171" s="4"/>
    </row>
    <row r="172" spans="6:6" ht="12">
      <c r="F172" s="4"/>
    </row>
    <row r="173" spans="6:6" ht="12">
      <c r="F173" s="4"/>
    </row>
    <row r="174" spans="6:6" ht="12">
      <c r="F174" s="4"/>
    </row>
    <row r="175" spans="6:6" ht="12">
      <c r="F175" s="4"/>
    </row>
    <row r="176" spans="6:6" ht="12">
      <c r="F176" s="4"/>
    </row>
    <row r="177" spans="6:6" ht="12">
      <c r="F177" s="4"/>
    </row>
    <row r="178" spans="6:6" ht="12">
      <c r="F178" s="4"/>
    </row>
    <row r="179" spans="6:6" ht="12">
      <c r="F179" s="4"/>
    </row>
    <row r="180" spans="6:6" ht="12">
      <c r="F180" s="4"/>
    </row>
    <row r="181" spans="6:6" ht="12">
      <c r="F181" s="4"/>
    </row>
    <row r="182" spans="6:6" ht="12">
      <c r="F182" s="4"/>
    </row>
    <row r="183" spans="6:6" ht="12">
      <c r="F183" s="4"/>
    </row>
    <row r="184" spans="6:6" ht="12">
      <c r="F184" s="4"/>
    </row>
    <row r="185" spans="6:6" ht="12">
      <c r="F185" s="4"/>
    </row>
    <row r="186" spans="6:6" ht="12">
      <c r="F186" s="4"/>
    </row>
    <row r="187" spans="6:6" ht="12">
      <c r="F187" s="4"/>
    </row>
    <row r="188" spans="6:6" ht="12">
      <c r="F188" s="4"/>
    </row>
    <row r="189" spans="6:6" ht="12">
      <c r="F189" s="4"/>
    </row>
    <row r="190" spans="6:6" ht="12">
      <c r="F190" s="4"/>
    </row>
    <row r="191" spans="6:6" ht="12">
      <c r="F191" s="4"/>
    </row>
    <row r="192" spans="6:6" ht="12">
      <c r="F192" s="4"/>
    </row>
    <row r="193" spans="6:6" ht="12">
      <c r="F193" s="4"/>
    </row>
    <row r="194" spans="6:6" ht="12">
      <c r="F194" s="4"/>
    </row>
    <row r="195" spans="6:6" ht="12">
      <c r="F195" s="4"/>
    </row>
    <row r="196" spans="6:6" ht="12">
      <c r="F196" s="4"/>
    </row>
    <row r="197" spans="6:6" ht="12">
      <c r="F197" s="4"/>
    </row>
    <row r="198" spans="6:6" ht="12">
      <c r="F198" s="4"/>
    </row>
    <row r="199" spans="6:6" ht="12">
      <c r="F199" s="4"/>
    </row>
    <row r="200" spans="6:6" ht="12">
      <c r="F200" s="4"/>
    </row>
    <row r="201" spans="6:6" ht="12">
      <c r="F201" s="4"/>
    </row>
    <row r="202" spans="6:6" ht="12">
      <c r="F202" s="4"/>
    </row>
    <row r="203" spans="6:6" ht="12">
      <c r="F203" s="4"/>
    </row>
    <row r="204" spans="6:6" ht="12">
      <c r="F204" s="4"/>
    </row>
    <row r="205" spans="6:6" ht="12">
      <c r="F205" s="4"/>
    </row>
    <row r="206" spans="6:6" ht="12">
      <c r="F206" s="4"/>
    </row>
    <row r="207" spans="6:6" ht="12">
      <c r="F207" s="4"/>
    </row>
    <row r="208" spans="6:6" ht="12">
      <c r="F208" s="4"/>
    </row>
    <row r="209" spans="6:6" ht="12">
      <c r="F209" s="4"/>
    </row>
    <row r="210" spans="6:6" ht="12">
      <c r="F210" s="4"/>
    </row>
    <row r="211" spans="6:6" ht="12">
      <c r="F211" s="4"/>
    </row>
    <row r="212" spans="6:6" ht="12">
      <c r="F212" s="4"/>
    </row>
    <row r="213" spans="6:6" ht="12">
      <c r="F213" s="4"/>
    </row>
    <row r="214" spans="6:6" ht="12">
      <c r="F214" s="4"/>
    </row>
    <row r="215" spans="6:6" ht="12">
      <c r="F215" s="4"/>
    </row>
    <row r="216" spans="6:6" ht="12">
      <c r="F216" s="4"/>
    </row>
    <row r="217" spans="6:6" ht="12">
      <c r="F217" s="4"/>
    </row>
    <row r="218" spans="6:6" ht="12">
      <c r="F218" s="4"/>
    </row>
    <row r="219" spans="6:6" ht="12">
      <c r="F219" s="4"/>
    </row>
    <row r="220" spans="6:6" ht="12">
      <c r="F220" s="4"/>
    </row>
    <row r="221" spans="6:6" ht="12">
      <c r="F221" s="4"/>
    </row>
    <row r="222" spans="6:6" ht="12">
      <c r="F222" s="4"/>
    </row>
    <row r="223" spans="6:6" ht="12">
      <c r="F223" s="4"/>
    </row>
    <row r="224" spans="6:6" ht="12">
      <c r="F224" s="4"/>
    </row>
    <row r="225" spans="6:6" ht="12">
      <c r="F225" s="4"/>
    </row>
    <row r="226" spans="6:6" ht="12">
      <c r="F226" s="4"/>
    </row>
    <row r="227" spans="6:6" ht="12">
      <c r="F227" s="4"/>
    </row>
    <row r="228" spans="6:6" ht="12">
      <c r="F228" s="4"/>
    </row>
    <row r="229" spans="6:6" ht="12">
      <c r="F229" s="4"/>
    </row>
    <row r="230" spans="6:6" ht="12">
      <c r="F230" s="4"/>
    </row>
    <row r="231" spans="6:6" ht="12">
      <c r="F231" s="4"/>
    </row>
    <row r="232" spans="6:6" ht="12">
      <c r="F232" s="4"/>
    </row>
    <row r="233" spans="6:6" ht="12">
      <c r="F233" s="4"/>
    </row>
    <row r="234" spans="6:6" ht="12">
      <c r="F234" s="4"/>
    </row>
    <row r="235" spans="6:6" ht="12">
      <c r="F235" s="4"/>
    </row>
    <row r="236" spans="6:6" ht="12">
      <c r="F236" s="4"/>
    </row>
    <row r="237" spans="6:6" ht="12">
      <c r="F237" s="4"/>
    </row>
    <row r="238" spans="6:6" ht="12">
      <c r="F238" s="4"/>
    </row>
    <row r="239" spans="6:6" ht="12">
      <c r="F239" s="4"/>
    </row>
    <row r="240" spans="6:6" ht="12">
      <c r="F240" s="4"/>
    </row>
    <row r="241" spans="6:6" ht="12">
      <c r="F241" s="4"/>
    </row>
    <row r="242" spans="6:6" ht="12">
      <c r="F242" s="4"/>
    </row>
    <row r="243" spans="6:6" ht="12">
      <c r="F243" s="4"/>
    </row>
    <row r="244" spans="6:6" ht="12">
      <c r="F244" s="4"/>
    </row>
    <row r="245" spans="6:6" ht="12">
      <c r="F245" s="4"/>
    </row>
    <row r="246" spans="6:6" ht="12">
      <c r="F246" s="4"/>
    </row>
    <row r="247" spans="6:6" ht="12">
      <c r="F247" s="4"/>
    </row>
    <row r="248" spans="6:6" ht="12">
      <c r="F248" s="4"/>
    </row>
    <row r="249" spans="6:6" ht="12">
      <c r="F249" s="4"/>
    </row>
    <row r="250" spans="6:6" ht="12">
      <c r="F250" s="4"/>
    </row>
    <row r="251" spans="6:6" ht="12">
      <c r="F251" s="4"/>
    </row>
    <row r="252" spans="6:6" ht="12">
      <c r="F252" s="4"/>
    </row>
    <row r="253" spans="6:6" ht="12">
      <c r="F253" s="4"/>
    </row>
    <row r="254" spans="6:6" ht="12">
      <c r="F254" s="4"/>
    </row>
    <row r="255" spans="6:6" ht="12">
      <c r="F255" s="4"/>
    </row>
    <row r="256" spans="6:6" ht="12">
      <c r="F256" s="4"/>
    </row>
    <row r="257" spans="6:6" ht="12">
      <c r="F257" s="4"/>
    </row>
    <row r="258" spans="6:6" ht="12">
      <c r="F258" s="4"/>
    </row>
    <row r="259" spans="6:6" ht="12">
      <c r="F259" s="4"/>
    </row>
    <row r="260" spans="6:6" ht="12">
      <c r="F260" s="4"/>
    </row>
    <row r="261" spans="6:6" ht="12">
      <c r="F261" s="4"/>
    </row>
    <row r="262" spans="6:6" ht="12">
      <c r="F262" s="4"/>
    </row>
    <row r="263" spans="6:6" ht="12">
      <c r="F263" s="4"/>
    </row>
    <row r="264" spans="6:6" ht="12">
      <c r="F264" s="4"/>
    </row>
    <row r="265" spans="6:6" ht="12">
      <c r="F265" s="4"/>
    </row>
    <row r="266" spans="6:6" ht="12">
      <c r="F266" s="4"/>
    </row>
    <row r="267" spans="6:6" ht="12">
      <c r="F267" s="4"/>
    </row>
    <row r="268" spans="6:6" ht="12">
      <c r="F268" s="4"/>
    </row>
    <row r="269" spans="6:6" ht="12">
      <c r="F269" s="4"/>
    </row>
    <row r="270" spans="6:6" ht="12">
      <c r="F270" s="4"/>
    </row>
    <row r="271" spans="6:6" ht="12">
      <c r="F271" s="4"/>
    </row>
    <row r="272" spans="6:6" ht="12">
      <c r="F272" s="4"/>
    </row>
    <row r="273" spans="6:6" ht="12">
      <c r="F273" s="4"/>
    </row>
    <row r="274" spans="6:6" ht="12">
      <c r="F274" s="4"/>
    </row>
    <row r="275" spans="6:6" ht="12">
      <c r="F275" s="4"/>
    </row>
    <row r="276" spans="6:6" ht="12">
      <c r="F276" s="4"/>
    </row>
    <row r="277" spans="6:6" ht="12">
      <c r="F277" s="4"/>
    </row>
    <row r="278" spans="6:6" ht="12">
      <c r="F278" s="4"/>
    </row>
    <row r="279" spans="6:6" ht="12">
      <c r="F279" s="4"/>
    </row>
    <row r="280" spans="6:6" ht="12">
      <c r="F280" s="4"/>
    </row>
    <row r="281" spans="6:6" ht="12">
      <c r="F281" s="4"/>
    </row>
    <row r="282" spans="6:6" ht="12">
      <c r="F282" s="4"/>
    </row>
    <row r="283" spans="6:6" ht="12">
      <c r="F283" s="4"/>
    </row>
    <row r="284" spans="6:6" ht="12">
      <c r="F284" s="4"/>
    </row>
    <row r="285" spans="6:6" ht="12">
      <c r="F285" s="4"/>
    </row>
    <row r="286" spans="6:6" ht="12">
      <c r="F286" s="4"/>
    </row>
    <row r="287" spans="6:6" ht="12">
      <c r="F287" s="4"/>
    </row>
    <row r="288" spans="6:6" ht="12">
      <c r="F288" s="4"/>
    </row>
    <row r="289" spans="6:6" ht="12">
      <c r="F289" s="4"/>
    </row>
    <row r="290" spans="6:6" ht="12">
      <c r="F290" s="4"/>
    </row>
    <row r="291" spans="6:6" ht="12">
      <c r="F291" s="4"/>
    </row>
    <row r="292" spans="6:6" ht="12">
      <c r="F292" s="4"/>
    </row>
    <row r="293" spans="6:6" ht="12">
      <c r="F293" s="4"/>
    </row>
    <row r="294" spans="6:6" ht="12">
      <c r="F294" s="4"/>
    </row>
    <row r="295" spans="6:6" ht="12">
      <c r="F295" s="4"/>
    </row>
    <row r="296" spans="6:6" ht="12">
      <c r="F296" s="4"/>
    </row>
    <row r="297" spans="6:6" ht="12">
      <c r="F297" s="4"/>
    </row>
    <row r="298" spans="6:6" ht="12">
      <c r="F298" s="4"/>
    </row>
    <row r="299" spans="6:6" ht="12">
      <c r="F299" s="4"/>
    </row>
    <row r="300" spans="6:6" ht="12">
      <c r="F300" s="4"/>
    </row>
    <row r="301" spans="6:6" ht="12">
      <c r="F301" s="4"/>
    </row>
    <row r="302" spans="6:6" ht="12">
      <c r="F302" s="4"/>
    </row>
    <row r="303" spans="6:6" ht="12">
      <c r="F303" s="4"/>
    </row>
    <row r="304" spans="6:6" ht="12">
      <c r="F304" s="4"/>
    </row>
    <row r="305" spans="6:6" ht="12">
      <c r="F305" s="4"/>
    </row>
    <row r="306" spans="6:6" ht="12">
      <c r="F306" s="4"/>
    </row>
    <row r="307" spans="6:6" ht="12">
      <c r="F307" s="4"/>
    </row>
    <row r="308" spans="6:6" ht="12">
      <c r="F308" s="4"/>
    </row>
    <row r="309" spans="6:6" ht="12">
      <c r="F309" s="4"/>
    </row>
    <row r="310" spans="6:6" ht="12">
      <c r="F310" s="4"/>
    </row>
    <row r="311" spans="6:6" ht="12">
      <c r="F311" s="4"/>
    </row>
    <row r="312" spans="6:6" ht="12">
      <c r="F312" s="4"/>
    </row>
    <row r="313" spans="6:6" ht="12">
      <c r="F313" s="4"/>
    </row>
    <row r="314" spans="6:6" ht="12">
      <c r="F314" s="4"/>
    </row>
    <row r="315" spans="6:6" ht="12">
      <c r="F315" s="4"/>
    </row>
    <row r="316" spans="6:6" ht="12">
      <c r="F316" s="4"/>
    </row>
    <row r="317" spans="6:6" ht="12">
      <c r="F317" s="4"/>
    </row>
    <row r="318" spans="6:6" ht="12">
      <c r="F318" s="4"/>
    </row>
    <row r="319" spans="6:6" ht="12">
      <c r="F319" s="4"/>
    </row>
    <row r="320" spans="6:6" ht="12">
      <c r="F320" s="4"/>
    </row>
    <row r="321" spans="6:6" ht="12">
      <c r="F321" s="4"/>
    </row>
    <row r="322" spans="6:6" ht="12">
      <c r="F322" s="4"/>
    </row>
    <row r="323" spans="6:6" ht="12">
      <c r="F323" s="4"/>
    </row>
    <row r="324" spans="6:6" ht="12">
      <c r="F324" s="4"/>
    </row>
    <row r="325" spans="6:6" ht="12">
      <c r="F325" s="4"/>
    </row>
    <row r="326" spans="6:6" ht="12">
      <c r="F326" s="4"/>
    </row>
    <row r="327" spans="6:6" ht="12">
      <c r="F327" s="4"/>
    </row>
    <row r="328" spans="6:6" ht="12">
      <c r="F328" s="4"/>
    </row>
    <row r="329" spans="6:6" ht="12">
      <c r="F329" s="4"/>
    </row>
    <row r="330" spans="6:6" ht="12">
      <c r="F330" s="4"/>
    </row>
    <row r="331" spans="6:6" ht="12">
      <c r="F331" s="4"/>
    </row>
    <row r="332" spans="6:6" ht="12">
      <c r="F332" s="4"/>
    </row>
    <row r="333" spans="6:6" ht="12">
      <c r="F333" s="4"/>
    </row>
    <row r="334" spans="6:6" ht="12">
      <c r="F334" s="4"/>
    </row>
    <row r="335" spans="6:6" ht="12">
      <c r="F335" s="4"/>
    </row>
    <row r="336" spans="6:6" ht="12">
      <c r="F336" s="4"/>
    </row>
    <row r="337" spans="6:6" ht="12">
      <c r="F337" s="4"/>
    </row>
    <row r="338" spans="6:6" ht="12">
      <c r="F338" s="4"/>
    </row>
    <row r="339" spans="6:6" ht="12">
      <c r="F339" s="4"/>
    </row>
    <row r="340" spans="6:6" ht="12">
      <c r="F340" s="4"/>
    </row>
    <row r="341" spans="6:6" ht="12">
      <c r="F341" s="4"/>
    </row>
    <row r="342" spans="6:6" ht="12">
      <c r="F342" s="4"/>
    </row>
    <row r="343" spans="6:6" ht="12">
      <c r="F343" s="4"/>
    </row>
    <row r="344" spans="6:6" ht="12">
      <c r="F344" s="4"/>
    </row>
    <row r="345" spans="6:6" ht="12">
      <c r="F345" s="4"/>
    </row>
    <row r="346" spans="6:6" ht="12">
      <c r="F346" s="4"/>
    </row>
    <row r="347" spans="6:6" ht="12">
      <c r="F347" s="4"/>
    </row>
    <row r="348" spans="6:6" ht="12">
      <c r="F348" s="4"/>
    </row>
    <row r="349" spans="6:6" ht="12">
      <c r="F349" s="4"/>
    </row>
    <row r="350" spans="6:6" ht="12">
      <c r="F350" s="4"/>
    </row>
    <row r="351" spans="6:6" ht="12">
      <c r="F351" s="4"/>
    </row>
    <row r="352" spans="6:6" ht="12">
      <c r="F352" s="4"/>
    </row>
    <row r="353" spans="6:6" ht="12">
      <c r="F353" s="4"/>
    </row>
    <row r="354" spans="6:6" ht="12">
      <c r="F354" s="4"/>
    </row>
    <row r="355" spans="6:6" ht="12">
      <c r="F355" s="4"/>
    </row>
    <row r="356" spans="6:6" ht="12">
      <c r="F356" s="4"/>
    </row>
    <row r="357" spans="6:6" ht="12">
      <c r="F357" s="4"/>
    </row>
    <row r="358" spans="6:6" ht="12">
      <c r="F358" s="4"/>
    </row>
    <row r="359" spans="6:6" ht="12">
      <c r="F359" s="4"/>
    </row>
    <row r="360" spans="6:6" ht="12">
      <c r="F360" s="4"/>
    </row>
    <row r="361" spans="6:6" ht="12">
      <c r="F361" s="4"/>
    </row>
    <row r="362" spans="6:6" ht="12">
      <c r="F362" s="4"/>
    </row>
    <row r="363" spans="6:6" ht="12">
      <c r="F363" s="4"/>
    </row>
    <row r="364" spans="6:6" ht="12">
      <c r="F364" s="4"/>
    </row>
    <row r="365" spans="6:6" ht="12">
      <c r="F365" s="4"/>
    </row>
    <row r="366" spans="6:6" ht="12">
      <c r="F366" s="4"/>
    </row>
    <row r="367" spans="6:6" ht="12">
      <c r="F367" s="4"/>
    </row>
    <row r="368" spans="6:6" ht="12">
      <c r="F368" s="4"/>
    </row>
    <row r="369" spans="6:6" ht="12">
      <c r="F369" s="4"/>
    </row>
    <row r="370" spans="6:6" ht="12">
      <c r="F370" s="4"/>
    </row>
    <row r="371" spans="6:6" ht="12">
      <c r="F371" s="4"/>
    </row>
    <row r="372" spans="6:6" ht="12">
      <c r="F372" s="4"/>
    </row>
    <row r="373" spans="6:6" ht="12">
      <c r="F373" s="4"/>
    </row>
    <row r="374" spans="6:6" ht="12">
      <c r="F374" s="4"/>
    </row>
    <row r="375" spans="6:6" ht="12">
      <c r="F375" s="4"/>
    </row>
    <row r="376" spans="6:6" ht="12">
      <c r="F376" s="4"/>
    </row>
    <row r="377" spans="6:6" ht="12">
      <c r="F377" s="4"/>
    </row>
    <row r="378" spans="6:6" ht="12">
      <c r="F378" s="4"/>
    </row>
    <row r="379" spans="6:6" ht="12">
      <c r="F379" s="4"/>
    </row>
    <row r="380" spans="6:6" ht="12">
      <c r="F380" s="4"/>
    </row>
    <row r="381" spans="6:6" ht="12">
      <c r="F381" s="4"/>
    </row>
    <row r="382" spans="6:6" ht="12">
      <c r="F382" s="4"/>
    </row>
    <row r="383" spans="6:6" ht="12">
      <c r="F383" s="4"/>
    </row>
    <row r="384" spans="6:6" ht="12">
      <c r="F384" s="4"/>
    </row>
    <row r="385" spans="6:6" ht="12">
      <c r="F385" s="4"/>
    </row>
    <row r="386" spans="6:6" ht="12">
      <c r="F386" s="4"/>
    </row>
    <row r="387" spans="6:6" ht="12">
      <c r="F387" s="4"/>
    </row>
    <row r="388" spans="6:6" ht="12">
      <c r="F388" s="4"/>
    </row>
    <row r="389" spans="6:6" ht="12">
      <c r="F389" s="4"/>
    </row>
    <row r="390" spans="6:6" ht="12">
      <c r="F390" s="4"/>
    </row>
    <row r="391" spans="6:6" ht="12">
      <c r="F391" s="4"/>
    </row>
    <row r="392" spans="6:6" ht="12">
      <c r="F392" s="4"/>
    </row>
    <row r="393" spans="6:6" ht="12">
      <c r="F393" s="4"/>
    </row>
    <row r="394" spans="6:6" ht="12">
      <c r="F394" s="4"/>
    </row>
    <row r="395" spans="6:6" ht="12">
      <c r="F395" s="4"/>
    </row>
    <row r="396" spans="6:6" ht="12">
      <c r="F396" s="4"/>
    </row>
    <row r="397" spans="6:6" ht="12">
      <c r="F397" s="4"/>
    </row>
    <row r="398" spans="6:6" ht="12">
      <c r="F398" s="4"/>
    </row>
    <row r="399" spans="6:6" ht="12">
      <c r="F399" s="4"/>
    </row>
    <row r="400" spans="6:6" ht="12">
      <c r="F400" s="4"/>
    </row>
    <row r="401" spans="6:6" ht="12">
      <c r="F401" s="4"/>
    </row>
    <row r="402" spans="6:6" ht="12">
      <c r="F402" s="4"/>
    </row>
    <row r="403" spans="6:6" ht="12">
      <c r="F403" s="4"/>
    </row>
    <row r="404" spans="6:6" ht="12">
      <c r="F404" s="4"/>
    </row>
    <row r="405" spans="6:6" ht="12">
      <c r="F405" s="4"/>
    </row>
    <row r="406" spans="6:6" ht="12">
      <c r="F406" s="4"/>
    </row>
    <row r="407" spans="6:6" ht="12">
      <c r="F407" s="4"/>
    </row>
    <row r="408" spans="6:6" ht="12">
      <c r="F408" s="4"/>
    </row>
    <row r="409" spans="6:6" ht="12">
      <c r="F409" s="4"/>
    </row>
    <row r="410" spans="6:6" ht="12">
      <c r="F410" s="4"/>
    </row>
    <row r="411" spans="6:6" ht="12">
      <c r="F411" s="4"/>
    </row>
    <row r="412" spans="6:6" ht="12">
      <c r="F412" s="4"/>
    </row>
    <row r="413" spans="6:6" ht="12">
      <c r="F413" s="4"/>
    </row>
    <row r="414" spans="6:6" ht="12">
      <c r="F414" s="4"/>
    </row>
    <row r="415" spans="6:6" ht="12">
      <c r="F415" s="4"/>
    </row>
    <row r="416" spans="6:6" ht="12">
      <c r="F416" s="4"/>
    </row>
    <row r="417" spans="6:6" ht="12">
      <c r="F417" s="4"/>
    </row>
    <row r="418" spans="6:6" ht="12">
      <c r="F418" s="4"/>
    </row>
    <row r="419" spans="6:6" ht="12">
      <c r="F419" s="4"/>
    </row>
    <row r="420" spans="6:6" ht="12">
      <c r="F420" s="4"/>
    </row>
    <row r="421" spans="6:6" ht="12">
      <c r="F421" s="4"/>
    </row>
    <row r="422" spans="6:6" ht="12">
      <c r="F422" s="4"/>
    </row>
    <row r="423" spans="6:6" ht="12">
      <c r="F423" s="4"/>
    </row>
    <row r="424" spans="6:6" ht="12">
      <c r="F424" s="4"/>
    </row>
    <row r="425" spans="6:6" ht="12">
      <c r="F425" s="4"/>
    </row>
    <row r="426" spans="6:6" ht="12">
      <c r="F426" s="4"/>
    </row>
    <row r="427" spans="6:6" ht="12">
      <c r="F427" s="4"/>
    </row>
    <row r="428" spans="6:6" ht="12">
      <c r="F428" s="4"/>
    </row>
    <row r="429" spans="6:6" ht="12">
      <c r="F429" s="4"/>
    </row>
    <row r="430" spans="6:6" ht="12">
      <c r="F430" s="4"/>
    </row>
    <row r="431" spans="6:6" ht="12">
      <c r="F431" s="4"/>
    </row>
    <row r="432" spans="6:6" ht="12">
      <c r="F432" s="4"/>
    </row>
    <row r="433" spans="6:6" ht="12">
      <c r="F433" s="4"/>
    </row>
    <row r="434" spans="6:6" ht="12">
      <c r="F434" s="4"/>
    </row>
    <row r="435" spans="6:6" ht="12">
      <c r="F435" s="4"/>
    </row>
    <row r="436" spans="6:6" ht="12">
      <c r="F436" s="4"/>
    </row>
    <row r="437" spans="6:6" ht="12">
      <c r="F437" s="4"/>
    </row>
    <row r="438" spans="6:6" ht="12">
      <c r="F438" s="4"/>
    </row>
    <row r="439" spans="6:6" ht="12">
      <c r="F439" s="4"/>
    </row>
    <row r="440" spans="6:6" ht="12">
      <c r="F440" s="4"/>
    </row>
    <row r="441" spans="6:6" ht="12">
      <c r="F441" s="4"/>
    </row>
    <row r="442" spans="6:6" ht="12">
      <c r="F442" s="4"/>
    </row>
    <row r="443" spans="6:6" ht="12">
      <c r="F443" s="4"/>
    </row>
    <row r="444" spans="6:6" ht="12">
      <c r="F444" s="4"/>
    </row>
    <row r="445" spans="6:6" ht="12">
      <c r="F445" s="4"/>
    </row>
    <row r="446" spans="6:6" ht="12">
      <c r="F446" s="4"/>
    </row>
    <row r="447" spans="6:6" ht="12">
      <c r="F447" s="4"/>
    </row>
    <row r="448" spans="6:6" ht="12">
      <c r="F448" s="4"/>
    </row>
    <row r="449" spans="6:6" ht="12">
      <c r="F449" s="4"/>
    </row>
    <row r="450" spans="6:6" ht="12">
      <c r="F450" s="4"/>
    </row>
    <row r="451" spans="6:6" ht="12">
      <c r="F451" s="4"/>
    </row>
    <row r="452" spans="6:6" ht="12">
      <c r="F452" s="4"/>
    </row>
    <row r="453" spans="6:6" ht="12">
      <c r="F453" s="4"/>
    </row>
    <row r="454" spans="6:6" ht="12">
      <c r="F454" s="4"/>
    </row>
    <row r="455" spans="6:6" ht="12">
      <c r="F455" s="4"/>
    </row>
    <row r="456" spans="6:6" ht="12">
      <c r="F456" s="4"/>
    </row>
    <row r="457" spans="6:6" ht="12">
      <c r="F457" s="4"/>
    </row>
    <row r="458" spans="6:6" ht="12">
      <c r="F458" s="4"/>
    </row>
    <row r="459" spans="6:6" ht="12">
      <c r="F459" s="4"/>
    </row>
    <row r="460" spans="6:6" ht="12">
      <c r="F460" s="4"/>
    </row>
    <row r="461" spans="6:6" ht="12">
      <c r="F461" s="4"/>
    </row>
    <row r="462" spans="6:6" ht="12">
      <c r="F462" s="4"/>
    </row>
    <row r="463" spans="6:6" ht="12">
      <c r="F463" s="4"/>
    </row>
    <row r="464" spans="6:6" ht="12">
      <c r="F464" s="4"/>
    </row>
    <row r="465" spans="6:6" ht="12">
      <c r="F465" s="4"/>
    </row>
    <row r="466" spans="6:6" ht="12">
      <c r="F466" s="4"/>
    </row>
    <row r="467" spans="6:6" ht="12">
      <c r="F467" s="4"/>
    </row>
    <row r="468" spans="6:6" ht="12">
      <c r="F468" s="4"/>
    </row>
    <row r="469" spans="6:6" ht="12">
      <c r="F469" s="4"/>
    </row>
    <row r="470" spans="6:6" ht="12">
      <c r="F470" s="4"/>
    </row>
    <row r="471" spans="6:6" ht="12">
      <c r="F471" s="4"/>
    </row>
    <row r="472" spans="6:6" ht="12">
      <c r="F472" s="4"/>
    </row>
    <row r="473" spans="6:6" ht="12">
      <c r="F473" s="4"/>
    </row>
    <row r="474" spans="6:6" ht="12">
      <c r="F474" s="4"/>
    </row>
    <row r="475" spans="6:6" ht="12">
      <c r="F475" s="4"/>
    </row>
    <row r="476" spans="6:6" ht="12">
      <c r="F476" s="4"/>
    </row>
    <row r="477" spans="6:6" ht="12">
      <c r="F477" s="4"/>
    </row>
    <row r="478" spans="6:6" ht="12">
      <c r="F478" s="4"/>
    </row>
    <row r="479" spans="6:6" ht="12">
      <c r="F479" s="4"/>
    </row>
    <row r="480" spans="6:6" ht="12">
      <c r="F480" s="4"/>
    </row>
    <row r="481" spans="6:6" ht="12">
      <c r="F481" s="4"/>
    </row>
    <row r="482" spans="6:6" ht="12">
      <c r="F482" s="4"/>
    </row>
    <row r="483" spans="6:6" ht="12">
      <c r="F483" s="4"/>
    </row>
    <row r="484" spans="6:6" ht="12">
      <c r="F484" s="4"/>
    </row>
    <row r="485" spans="6:6" ht="12">
      <c r="F485" s="4"/>
    </row>
    <row r="486" spans="6:6" ht="12">
      <c r="F486" s="4"/>
    </row>
    <row r="487" spans="6:6" ht="12">
      <c r="F487" s="4"/>
    </row>
    <row r="488" spans="6:6" ht="12">
      <c r="F488" s="4"/>
    </row>
    <row r="489" spans="6:6" ht="12">
      <c r="F489" s="4"/>
    </row>
    <row r="490" spans="6:6" ht="12">
      <c r="F490" s="4"/>
    </row>
    <row r="491" spans="6:6" ht="12">
      <c r="F491" s="4"/>
    </row>
    <row r="492" spans="6:6" ht="12">
      <c r="F492" s="4"/>
    </row>
    <row r="493" spans="6:6" ht="12">
      <c r="F493" s="4"/>
    </row>
    <row r="494" spans="6:6" ht="12">
      <c r="F494" s="4"/>
    </row>
    <row r="495" spans="6:6" ht="12">
      <c r="F495" s="4"/>
    </row>
    <row r="496" spans="6:6" ht="12">
      <c r="F496" s="4"/>
    </row>
    <row r="497" spans="6:6" ht="12">
      <c r="F497" s="4"/>
    </row>
    <row r="498" spans="6:6" ht="12">
      <c r="F498" s="4"/>
    </row>
    <row r="499" spans="6:6" ht="12">
      <c r="F499" s="4"/>
    </row>
    <row r="500" spans="6:6" ht="12">
      <c r="F500" s="4"/>
    </row>
    <row r="501" spans="6:6" ht="12">
      <c r="F501" s="4"/>
    </row>
    <row r="502" spans="6:6" ht="12">
      <c r="F502" s="4"/>
    </row>
    <row r="503" spans="6:6" ht="12">
      <c r="F503" s="4"/>
    </row>
    <row r="504" spans="6:6" ht="12">
      <c r="F504" s="4"/>
    </row>
    <row r="505" spans="6:6" ht="12">
      <c r="F505" s="4"/>
    </row>
    <row r="506" spans="6:6" ht="12">
      <c r="F506" s="4"/>
    </row>
    <row r="507" spans="6:6" ht="12">
      <c r="F507" s="4"/>
    </row>
    <row r="508" spans="6:6" ht="12">
      <c r="F508" s="4"/>
    </row>
    <row r="509" spans="6:6" ht="12">
      <c r="F509" s="4"/>
    </row>
    <row r="510" spans="6:6" ht="12">
      <c r="F510" s="4"/>
    </row>
    <row r="511" spans="6:6" ht="12">
      <c r="F511" s="4"/>
    </row>
    <row r="512" spans="6:6" ht="12">
      <c r="F512" s="4"/>
    </row>
    <row r="513" spans="6:6" ht="12">
      <c r="F513" s="4"/>
    </row>
    <row r="514" spans="6:6" ht="12">
      <c r="F514" s="4"/>
    </row>
    <row r="515" spans="6:6" ht="12">
      <c r="F515" s="4"/>
    </row>
    <row r="516" spans="6:6" ht="12">
      <c r="F516" s="4"/>
    </row>
    <row r="517" spans="6:6" ht="12">
      <c r="F517" s="4"/>
    </row>
    <row r="518" spans="6:6" ht="12">
      <c r="F518" s="4"/>
    </row>
    <row r="519" spans="6:6" ht="12">
      <c r="F519" s="4"/>
    </row>
    <row r="520" spans="6:6" ht="12">
      <c r="F520" s="4"/>
    </row>
    <row r="521" spans="6:6" ht="12">
      <c r="F521" s="4"/>
    </row>
    <row r="522" spans="6:6" ht="12">
      <c r="F522" s="4"/>
    </row>
    <row r="523" spans="6:6" ht="12">
      <c r="F523" s="4"/>
    </row>
    <row r="524" spans="6:6" ht="12">
      <c r="F524" s="4"/>
    </row>
    <row r="525" spans="6:6" ht="12">
      <c r="F525" s="4"/>
    </row>
    <row r="526" spans="6:6" ht="12">
      <c r="F526" s="4"/>
    </row>
    <row r="527" spans="6:6" ht="12">
      <c r="F527" s="4"/>
    </row>
    <row r="528" spans="6:6" ht="12">
      <c r="F528" s="4"/>
    </row>
    <row r="529" spans="6:6" ht="12">
      <c r="F529" s="4"/>
    </row>
    <row r="530" spans="6:6" ht="12">
      <c r="F530" s="4"/>
    </row>
    <row r="531" spans="6:6" ht="12">
      <c r="F531" s="4"/>
    </row>
    <row r="532" spans="6:6" ht="12">
      <c r="F532" s="4"/>
    </row>
    <row r="533" spans="6:6" ht="12">
      <c r="F533" s="4"/>
    </row>
    <row r="534" spans="6:6" ht="12">
      <c r="F534" s="4"/>
    </row>
    <row r="535" spans="6:6" ht="12">
      <c r="F535" s="4"/>
    </row>
    <row r="536" spans="6:6" ht="12">
      <c r="F536" s="4"/>
    </row>
    <row r="537" spans="6:6" ht="12">
      <c r="F537" s="4"/>
    </row>
    <row r="538" spans="6:6" ht="12">
      <c r="F538" s="4"/>
    </row>
    <row r="539" spans="6:6" ht="12">
      <c r="F539" s="4"/>
    </row>
    <row r="540" spans="6:6" ht="12">
      <c r="F540" s="4"/>
    </row>
    <row r="541" spans="6:6" ht="12">
      <c r="F541" s="4"/>
    </row>
    <row r="542" spans="6:6" ht="12">
      <c r="F542" s="4"/>
    </row>
    <row r="543" spans="6:6" ht="12">
      <c r="F543" s="4"/>
    </row>
    <row r="544" spans="6:6" ht="12">
      <c r="F544" s="4"/>
    </row>
    <row r="545" spans="6:6" ht="12">
      <c r="F545" s="4"/>
    </row>
    <row r="546" spans="6:6" ht="12">
      <c r="F546" s="4"/>
    </row>
    <row r="547" spans="6:6" ht="12">
      <c r="F547" s="4"/>
    </row>
    <row r="548" spans="6:6" ht="12">
      <c r="F548" s="4"/>
    </row>
    <row r="549" spans="6:6" ht="12">
      <c r="F549" s="4"/>
    </row>
    <row r="550" spans="6:6" ht="12">
      <c r="F550" s="4"/>
    </row>
    <row r="551" spans="6:6" ht="12">
      <c r="F551" s="4"/>
    </row>
    <row r="552" spans="6:6" ht="12">
      <c r="F552" s="4"/>
    </row>
    <row r="553" spans="6:6" ht="12">
      <c r="F553" s="4"/>
    </row>
    <row r="554" spans="6:6" ht="12">
      <c r="F554" s="4"/>
    </row>
    <row r="555" spans="6:6" ht="12">
      <c r="F555" s="4"/>
    </row>
    <row r="556" spans="6:6" ht="12">
      <c r="F556" s="4"/>
    </row>
    <row r="557" spans="6:6" ht="12">
      <c r="F557" s="4"/>
    </row>
    <row r="558" spans="6:6" ht="12">
      <c r="F558" s="4"/>
    </row>
    <row r="559" spans="6:6" ht="12">
      <c r="F559" s="4"/>
    </row>
    <row r="560" spans="6:6" ht="12">
      <c r="F560" s="4"/>
    </row>
    <row r="561" spans="6:6" ht="12">
      <c r="F561" s="4"/>
    </row>
    <row r="562" spans="6:6" ht="12">
      <c r="F562" s="4"/>
    </row>
    <row r="563" spans="6:6" ht="12">
      <c r="F563" s="4"/>
    </row>
    <row r="564" spans="6:6" ht="12">
      <c r="F564" s="4"/>
    </row>
    <row r="565" spans="6:6" ht="12">
      <c r="F565" s="4"/>
    </row>
    <row r="566" spans="6:6" ht="12">
      <c r="F566" s="4"/>
    </row>
    <row r="567" spans="6:6" ht="12">
      <c r="F567" s="4"/>
    </row>
    <row r="568" spans="6:6" ht="12">
      <c r="F568" s="4"/>
    </row>
    <row r="569" spans="6:6" ht="12">
      <c r="F569" s="4"/>
    </row>
    <row r="570" spans="6:6" ht="12">
      <c r="F570" s="4"/>
    </row>
    <row r="571" spans="6:6" ht="12">
      <c r="F571" s="4"/>
    </row>
    <row r="572" spans="6:6" ht="12">
      <c r="F572" s="4"/>
    </row>
    <row r="573" spans="6:6" ht="12">
      <c r="F573" s="4"/>
    </row>
    <row r="574" spans="6:6" ht="12">
      <c r="F574" s="4"/>
    </row>
    <row r="575" spans="6:6" ht="12">
      <c r="F575" s="4"/>
    </row>
    <row r="576" spans="6:6" ht="12">
      <c r="F576" s="4"/>
    </row>
    <row r="577" spans="6:6" ht="12">
      <c r="F577" s="4"/>
    </row>
    <row r="578" spans="6:6" ht="12">
      <c r="F578" s="4"/>
    </row>
    <row r="579" spans="6:6" ht="12">
      <c r="F579" s="4"/>
    </row>
    <row r="580" spans="6:6" ht="12">
      <c r="F580" s="4"/>
    </row>
    <row r="581" spans="6:6" ht="12">
      <c r="F581" s="4"/>
    </row>
    <row r="582" spans="6:6" ht="12">
      <c r="F582" s="4"/>
    </row>
    <row r="583" spans="6:6" ht="12">
      <c r="F583" s="4"/>
    </row>
    <row r="584" spans="6:6" ht="12">
      <c r="F584" s="4"/>
    </row>
    <row r="585" spans="6:6" ht="12">
      <c r="F585" s="4"/>
    </row>
    <row r="586" spans="6:6" ht="12">
      <c r="F586" s="4"/>
    </row>
    <row r="587" spans="6:6" ht="12">
      <c r="F587" s="4"/>
    </row>
    <row r="588" spans="6:6" ht="12">
      <c r="F588" s="4"/>
    </row>
    <row r="589" spans="6:6" ht="12">
      <c r="F589" s="4"/>
    </row>
    <row r="590" spans="6:6" ht="12">
      <c r="F590" s="4"/>
    </row>
    <row r="591" spans="6:6" ht="12">
      <c r="F591" s="4"/>
    </row>
    <row r="592" spans="6:6" ht="12">
      <c r="F592" s="4"/>
    </row>
    <row r="593" spans="6:6" ht="12">
      <c r="F593" s="4"/>
    </row>
    <row r="594" spans="6:6" ht="12">
      <c r="F594" s="4"/>
    </row>
    <row r="595" spans="6:6" ht="12">
      <c r="F595" s="4"/>
    </row>
    <row r="596" spans="6:6" ht="12">
      <c r="F596" s="4"/>
    </row>
    <row r="597" spans="6:6" ht="12">
      <c r="F597" s="4"/>
    </row>
    <row r="598" spans="6:6" ht="12">
      <c r="F598" s="4"/>
    </row>
    <row r="599" spans="6:6" ht="12">
      <c r="F599" s="4"/>
    </row>
    <row r="600" spans="6:6" ht="12">
      <c r="F600" s="4"/>
    </row>
    <row r="601" spans="6:6" ht="12">
      <c r="F601" s="4"/>
    </row>
    <row r="602" spans="6:6" ht="12">
      <c r="F602" s="4"/>
    </row>
    <row r="603" spans="6:6" ht="12">
      <c r="F603" s="4"/>
    </row>
    <row r="604" spans="6:6" ht="12">
      <c r="F604" s="4"/>
    </row>
    <row r="605" spans="6:6" ht="12">
      <c r="F605" s="4"/>
    </row>
    <row r="606" spans="6:6" ht="12">
      <c r="F606" s="4"/>
    </row>
    <row r="607" spans="6:6" ht="12">
      <c r="F607" s="4"/>
    </row>
    <row r="608" spans="6:6" ht="12">
      <c r="F608" s="4"/>
    </row>
    <row r="609" spans="6:6" ht="12">
      <c r="F609" s="4"/>
    </row>
    <row r="610" spans="6:6" ht="12">
      <c r="F610" s="4"/>
    </row>
    <row r="611" spans="6:6" ht="12">
      <c r="F611" s="4"/>
    </row>
    <row r="612" spans="6:6" ht="12">
      <c r="F612" s="4"/>
    </row>
    <row r="613" spans="6:6" ht="12">
      <c r="F613" s="4"/>
    </row>
    <row r="614" spans="6:6" ht="12">
      <c r="F614" s="4"/>
    </row>
    <row r="615" spans="6:6" ht="12">
      <c r="F615" s="4"/>
    </row>
    <row r="616" spans="6:6" ht="12">
      <c r="F616" s="4"/>
    </row>
    <row r="617" spans="6:6" ht="12">
      <c r="F617" s="4"/>
    </row>
    <row r="618" spans="6:6" ht="12">
      <c r="F618" s="4"/>
    </row>
    <row r="619" spans="6:6" ht="12">
      <c r="F619" s="4"/>
    </row>
    <row r="620" spans="6:6" ht="12">
      <c r="F620" s="4"/>
    </row>
    <row r="621" spans="6:6" ht="12">
      <c r="F621" s="4"/>
    </row>
    <row r="622" spans="6:6" ht="12">
      <c r="F622" s="4"/>
    </row>
    <row r="623" spans="6:6" ht="12">
      <c r="F623" s="4"/>
    </row>
    <row r="624" spans="6:6" ht="12">
      <c r="F624" s="4"/>
    </row>
    <row r="625" spans="6:6" ht="12">
      <c r="F625" s="4"/>
    </row>
    <row r="626" spans="6:6" ht="12">
      <c r="F626" s="4"/>
    </row>
    <row r="627" spans="6:6" ht="12">
      <c r="F627" s="4"/>
    </row>
    <row r="628" spans="6:6" ht="12">
      <c r="F628" s="4"/>
    </row>
    <row r="629" spans="6:6" ht="12">
      <c r="F629" s="4"/>
    </row>
    <row r="630" spans="6:6" ht="12">
      <c r="F630" s="4"/>
    </row>
    <row r="631" spans="6:6" ht="12">
      <c r="F631" s="4"/>
    </row>
    <row r="632" spans="6:6" ht="12">
      <c r="F632" s="4"/>
    </row>
    <row r="633" spans="6:6" ht="12">
      <c r="F633" s="4"/>
    </row>
    <row r="634" spans="6:6" ht="12">
      <c r="F634" s="4"/>
    </row>
    <row r="635" spans="6:6" ht="12">
      <c r="F635" s="4"/>
    </row>
    <row r="636" spans="6:6" ht="12">
      <c r="F636" s="4"/>
    </row>
    <row r="637" spans="6:6" ht="12">
      <c r="F637" s="4"/>
    </row>
    <row r="638" spans="6:6" ht="12">
      <c r="F638" s="4"/>
    </row>
    <row r="639" spans="6:6" ht="12">
      <c r="F639" s="4"/>
    </row>
    <row r="640" spans="6:6" ht="12">
      <c r="F640" s="4"/>
    </row>
    <row r="641" spans="6:6" ht="12">
      <c r="F641" s="4"/>
    </row>
    <row r="642" spans="6:6" ht="12">
      <c r="F642" s="4"/>
    </row>
    <row r="643" spans="6:6" ht="12">
      <c r="F643" s="4"/>
    </row>
    <row r="644" spans="6:6" ht="12">
      <c r="F644" s="4"/>
    </row>
    <row r="645" spans="6:6" ht="12">
      <c r="F645" s="4"/>
    </row>
    <row r="646" spans="6:6" ht="12">
      <c r="F646" s="4"/>
    </row>
    <row r="647" spans="6:6" ht="12">
      <c r="F647" s="4"/>
    </row>
    <row r="648" spans="6:6" ht="12">
      <c r="F648" s="4"/>
    </row>
    <row r="649" spans="6:6" ht="12">
      <c r="F649" s="4"/>
    </row>
    <row r="650" spans="6:6" ht="12">
      <c r="F650" s="4"/>
    </row>
    <row r="651" spans="6:6" ht="12">
      <c r="F651" s="4"/>
    </row>
    <row r="652" spans="6:6" ht="12">
      <c r="F652" s="4"/>
    </row>
    <row r="653" spans="6:6" ht="12">
      <c r="F653" s="4"/>
    </row>
    <row r="654" spans="6:6" ht="12">
      <c r="F654" s="4"/>
    </row>
    <row r="655" spans="6:6" ht="12">
      <c r="F655" s="4"/>
    </row>
    <row r="656" spans="6:6" ht="12">
      <c r="F656" s="4"/>
    </row>
    <row r="657" spans="6:6" ht="12">
      <c r="F657" s="4"/>
    </row>
    <row r="658" spans="6:6" ht="12">
      <c r="F658" s="4"/>
    </row>
    <row r="659" spans="6:6" ht="12">
      <c r="F659" s="4"/>
    </row>
    <row r="660" spans="6:6" ht="12">
      <c r="F660" s="4"/>
    </row>
    <row r="661" spans="6:6" ht="12">
      <c r="F661" s="4"/>
    </row>
    <row r="662" spans="6:6" ht="12">
      <c r="F662" s="4"/>
    </row>
    <row r="663" spans="6:6" ht="12">
      <c r="F663" s="4"/>
    </row>
    <row r="664" spans="6:6" ht="12">
      <c r="F664" s="4"/>
    </row>
    <row r="665" spans="6:6" ht="12">
      <c r="F665" s="4"/>
    </row>
    <row r="666" spans="6:6" ht="12">
      <c r="F666" s="4"/>
    </row>
    <row r="667" spans="6:6" ht="12">
      <c r="F667" s="4"/>
    </row>
    <row r="668" spans="6:6" ht="12">
      <c r="F668" s="4"/>
    </row>
    <row r="669" spans="6:6" ht="12">
      <c r="F669" s="4"/>
    </row>
    <row r="670" spans="6:6" ht="12">
      <c r="F670" s="4"/>
    </row>
    <row r="671" spans="6:6" ht="12">
      <c r="F671" s="4"/>
    </row>
    <row r="672" spans="6:6" ht="12">
      <c r="F672" s="4"/>
    </row>
    <row r="673" spans="6:6" ht="12">
      <c r="F673" s="4"/>
    </row>
    <row r="674" spans="6:6" ht="12">
      <c r="F674" s="4"/>
    </row>
    <row r="675" spans="6:6" ht="12">
      <c r="F675" s="4"/>
    </row>
    <row r="676" spans="6:6" ht="12">
      <c r="F676" s="4"/>
    </row>
    <row r="677" spans="6:6" ht="12">
      <c r="F677" s="4"/>
    </row>
    <row r="678" spans="6:6" ht="12">
      <c r="F678" s="4"/>
    </row>
    <row r="679" spans="6:6" ht="12">
      <c r="F679" s="4"/>
    </row>
    <row r="680" spans="6:6" ht="12">
      <c r="F680" s="4"/>
    </row>
    <row r="681" spans="6:6" ht="12">
      <c r="F681" s="4"/>
    </row>
    <row r="682" spans="6:6" ht="12">
      <c r="F682" s="4"/>
    </row>
    <row r="683" spans="6:6" ht="12">
      <c r="F683" s="4"/>
    </row>
    <row r="684" spans="6:6" ht="12">
      <c r="F684" s="4"/>
    </row>
    <row r="685" spans="6:6" ht="12">
      <c r="F685" s="4"/>
    </row>
    <row r="686" spans="6:6" ht="12">
      <c r="F686" s="4"/>
    </row>
    <row r="687" spans="6:6" ht="12">
      <c r="F687" s="4"/>
    </row>
    <row r="688" spans="6:6" ht="12">
      <c r="F688" s="4"/>
    </row>
    <row r="689" spans="6:6" ht="12">
      <c r="F689" s="4"/>
    </row>
    <row r="690" spans="6:6" ht="12">
      <c r="F690" s="4"/>
    </row>
    <row r="691" spans="6:6" ht="12">
      <c r="F691" s="4"/>
    </row>
    <row r="692" spans="6:6" ht="12">
      <c r="F692" s="4"/>
    </row>
    <row r="693" spans="6:6" ht="12">
      <c r="F693" s="4"/>
    </row>
    <row r="694" spans="6:6" ht="12">
      <c r="F694" s="4"/>
    </row>
    <row r="695" spans="6:6" ht="12">
      <c r="F695" s="4"/>
    </row>
    <row r="696" spans="6:6" ht="12">
      <c r="F696" s="4"/>
    </row>
    <row r="697" spans="6:6" ht="12">
      <c r="F697" s="4"/>
    </row>
    <row r="698" spans="6:6" ht="12">
      <c r="F698" s="4"/>
    </row>
    <row r="699" spans="6:6" ht="12">
      <c r="F699" s="4"/>
    </row>
    <row r="700" spans="6:6" ht="12">
      <c r="F700" s="4"/>
    </row>
    <row r="701" spans="6:6" ht="12">
      <c r="F701" s="4"/>
    </row>
    <row r="702" spans="6:6" ht="12">
      <c r="F702" s="4"/>
    </row>
    <row r="703" spans="6:6" ht="12">
      <c r="F703" s="4"/>
    </row>
    <row r="704" spans="6:6" ht="12">
      <c r="F704" s="4"/>
    </row>
    <row r="705" spans="6:6" ht="12">
      <c r="F705" s="4"/>
    </row>
    <row r="706" spans="6:6" ht="12">
      <c r="F706" s="4"/>
    </row>
    <row r="707" spans="6:6" ht="12">
      <c r="F707" s="4"/>
    </row>
    <row r="708" spans="6:6" ht="12">
      <c r="F708" s="4"/>
    </row>
    <row r="709" spans="6:6" ht="12">
      <c r="F709" s="4"/>
    </row>
    <row r="710" spans="6:6" ht="12">
      <c r="F710" s="4"/>
    </row>
    <row r="711" spans="6:6" ht="12">
      <c r="F711" s="4"/>
    </row>
    <row r="712" spans="6:6" ht="12">
      <c r="F712" s="4"/>
    </row>
    <row r="713" spans="6:6" ht="12">
      <c r="F713" s="4"/>
    </row>
    <row r="714" spans="6:6" ht="12">
      <c r="F714" s="4"/>
    </row>
    <row r="715" spans="6:6" ht="12">
      <c r="F715" s="4"/>
    </row>
    <row r="716" spans="6:6" ht="12">
      <c r="F716" s="4"/>
    </row>
    <row r="717" spans="6:6" ht="12">
      <c r="F717" s="4"/>
    </row>
    <row r="718" spans="6:6" ht="12">
      <c r="F718" s="4"/>
    </row>
    <row r="719" spans="6:6" ht="12">
      <c r="F719" s="4"/>
    </row>
    <row r="720" spans="6:6" ht="12">
      <c r="F720" s="4"/>
    </row>
    <row r="721" spans="6:6" ht="12">
      <c r="F721" s="4"/>
    </row>
    <row r="722" spans="6:6" ht="12">
      <c r="F722" s="4"/>
    </row>
    <row r="723" spans="6:6" ht="12">
      <c r="F723" s="4"/>
    </row>
    <row r="724" spans="6:6" ht="12">
      <c r="F724" s="4"/>
    </row>
    <row r="725" spans="6:6" ht="12">
      <c r="F725" s="4"/>
    </row>
    <row r="726" spans="6:6" ht="12">
      <c r="F726" s="4"/>
    </row>
    <row r="727" spans="6:6" ht="12">
      <c r="F727" s="4"/>
    </row>
    <row r="728" spans="6:6" ht="12">
      <c r="F728" s="4"/>
    </row>
    <row r="729" spans="6:6" ht="12">
      <c r="F729" s="4"/>
    </row>
    <row r="730" spans="6:6" ht="12">
      <c r="F730" s="4"/>
    </row>
    <row r="731" spans="6:6" ht="12">
      <c r="F731" s="4"/>
    </row>
    <row r="732" spans="6:6" ht="12">
      <c r="F732" s="4"/>
    </row>
    <row r="733" spans="6:6" ht="12">
      <c r="F733" s="4"/>
    </row>
    <row r="734" spans="6:6" ht="12">
      <c r="F734" s="4"/>
    </row>
    <row r="735" spans="6:6" ht="12">
      <c r="F735" s="4"/>
    </row>
    <row r="736" spans="6:6" ht="12">
      <c r="F736" s="4"/>
    </row>
    <row r="737" spans="6:6" ht="12">
      <c r="F737" s="4"/>
    </row>
    <row r="738" spans="6:6" ht="12">
      <c r="F738" s="4"/>
    </row>
    <row r="739" spans="6:6" ht="12">
      <c r="F739" s="4"/>
    </row>
    <row r="740" spans="6:6" ht="12">
      <c r="F740" s="4"/>
    </row>
    <row r="741" spans="6:6" ht="12">
      <c r="F741" s="4"/>
    </row>
    <row r="742" spans="6:6" ht="12">
      <c r="F742" s="4"/>
    </row>
    <row r="743" spans="6:6" ht="12">
      <c r="F743" s="4"/>
    </row>
    <row r="744" spans="6:6" ht="12">
      <c r="F744" s="4"/>
    </row>
    <row r="745" spans="6:6" ht="12">
      <c r="F745" s="4"/>
    </row>
    <row r="746" spans="6:6" ht="12">
      <c r="F746" s="4"/>
    </row>
    <row r="747" spans="6:6" ht="12">
      <c r="F747" s="4"/>
    </row>
    <row r="748" spans="6:6" ht="12">
      <c r="F748" s="4"/>
    </row>
    <row r="749" spans="6:6" ht="12">
      <c r="F749" s="4"/>
    </row>
    <row r="750" spans="6:6" ht="12">
      <c r="F750" s="4"/>
    </row>
    <row r="751" spans="6:6" ht="12">
      <c r="F751" s="4"/>
    </row>
    <row r="752" spans="6:6" ht="12">
      <c r="F752" s="4"/>
    </row>
    <row r="753" spans="6:6" ht="12">
      <c r="F753" s="4"/>
    </row>
    <row r="754" spans="6:6" ht="12">
      <c r="F754" s="4"/>
    </row>
    <row r="755" spans="6:6" ht="12">
      <c r="F755" s="4"/>
    </row>
    <row r="756" spans="6:6" ht="12">
      <c r="F756" s="4"/>
    </row>
    <row r="757" spans="6:6" ht="12">
      <c r="F757" s="4"/>
    </row>
    <row r="758" spans="6:6" ht="12">
      <c r="F758" s="4"/>
    </row>
    <row r="759" spans="6:6" ht="12">
      <c r="F759" s="4"/>
    </row>
    <row r="760" spans="6:6" ht="12">
      <c r="F760" s="4"/>
    </row>
    <row r="761" spans="6:6" ht="12">
      <c r="F761" s="4"/>
    </row>
    <row r="762" spans="6:6" ht="12">
      <c r="F762" s="4"/>
    </row>
    <row r="763" spans="6:6" ht="12">
      <c r="F763" s="4"/>
    </row>
    <row r="764" spans="6:6" ht="12">
      <c r="F764" s="4"/>
    </row>
    <row r="765" spans="6:6" ht="12">
      <c r="F765" s="4"/>
    </row>
    <row r="766" spans="6:6" ht="12">
      <c r="F766" s="4"/>
    </row>
    <row r="767" spans="6:6" ht="12">
      <c r="F767" s="4"/>
    </row>
    <row r="768" spans="6:6" ht="12">
      <c r="F768" s="4"/>
    </row>
    <row r="769" spans="6:6" ht="12">
      <c r="F769" s="4"/>
    </row>
    <row r="770" spans="6:6" ht="12">
      <c r="F770" s="4"/>
    </row>
    <row r="771" spans="6:6" ht="12">
      <c r="F771" s="4"/>
    </row>
    <row r="772" spans="6:6" ht="12">
      <c r="F772" s="4"/>
    </row>
    <row r="773" spans="6:6" ht="12">
      <c r="F773" s="4"/>
    </row>
    <row r="774" spans="6:6" ht="12">
      <c r="F774" s="4"/>
    </row>
    <row r="775" spans="6:6" ht="12">
      <c r="F775" s="4"/>
    </row>
    <row r="776" spans="6:6" ht="12">
      <c r="F776" s="4"/>
    </row>
    <row r="777" spans="6:6" ht="12">
      <c r="F777" s="4"/>
    </row>
    <row r="778" spans="6:6" ht="12">
      <c r="F778" s="4"/>
    </row>
    <row r="779" spans="6:6" ht="12">
      <c r="F779" s="4"/>
    </row>
    <row r="780" spans="6:6" ht="12">
      <c r="F780" s="4"/>
    </row>
    <row r="781" spans="6:6" ht="12">
      <c r="F781" s="4"/>
    </row>
    <row r="782" spans="6:6" ht="12">
      <c r="F782" s="4"/>
    </row>
    <row r="783" spans="6:6" ht="12">
      <c r="F783" s="4"/>
    </row>
    <row r="784" spans="6:6" ht="12">
      <c r="F784" s="4"/>
    </row>
    <row r="785" spans="6:6" ht="12">
      <c r="F785" s="4"/>
    </row>
    <row r="786" spans="6:6" ht="12">
      <c r="F786" s="4"/>
    </row>
    <row r="787" spans="6:6" ht="12">
      <c r="F787" s="4"/>
    </row>
    <row r="788" spans="6:6" ht="12">
      <c r="F788" s="4"/>
    </row>
    <row r="789" spans="6:6" ht="12">
      <c r="F789" s="4"/>
    </row>
    <row r="790" spans="6:6" ht="12">
      <c r="F790" s="4"/>
    </row>
    <row r="791" spans="6:6" ht="12">
      <c r="F791" s="4"/>
    </row>
    <row r="792" spans="6:6" ht="12">
      <c r="F792" s="4"/>
    </row>
    <row r="793" spans="6:6" ht="12">
      <c r="F793" s="4"/>
    </row>
    <row r="794" spans="6:6" ht="12">
      <c r="F794" s="4"/>
    </row>
    <row r="795" spans="6:6" ht="12">
      <c r="F795" s="4"/>
    </row>
    <row r="796" spans="6:6" ht="12">
      <c r="F796" s="4"/>
    </row>
    <row r="797" spans="6:6" ht="12">
      <c r="F797" s="4"/>
    </row>
    <row r="798" spans="6:6" ht="12">
      <c r="F798" s="4"/>
    </row>
    <row r="799" spans="6:6" ht="12">
      <c r="F799" s="4"/>
    </row>
    <row r="800" spans="6:6" ht="12">
      <c r="F800" s="4"/>
    </row>
    <row r="801" spans="6:6" ht="12">
      <c r="F801" s="4"/>
    </row>
    <row r="802" spans="6:6" ht="12">
      <c r="F802" s="4"/>
    </row>
    <row r="803" spans="6:6" ht="12">
      <c r="F803" s="4"/>
    </row>
    <row r="804" spans="6:6" ht="12">
      <c r="F804" s="4"/>
    </row>
    <row r="805" spans="6:6" ht="12">
      <c r="F805" s="4"/>
    </row>
    <row r="806" spans="6:6" ht="12">
      <c r="F806" s="4"/>
    </row>
    <row r="807" spans="6:6" ht="12">
      <c r="F807" s="4"/>
    </row>
    <row r="808" spans="6:6" ht="12">
      <c r="F808" s="4"/>
    </row>
    <row r="809" spans="6:6" ht="12">
      <c r="F809" s="4"/>
    </row>
    <row r="810" spans="6:6" ht="12">
      <c r="F810" s="4"/>
    </row>
    <row r="811" spans="6:6" ht="12">
      <c r="F811" s="4"/>
    </row>
    <row r="812" spans="6:6" ht="12">
      <c r="F812" s="4"/>
    </row>
    <row r="813" spans="6:6" ht="12">
      <c r="F813" s="4"/>
    </row>
    <row r="814" spans="6:6" ht="12">
      <c r="F814" s="4"/>
    </row>
    <row r="815" spans="6:6" ht="12">
      <c r="F815" s="4"/>
    </row>
    <row r="816" spans="6:6" ht="12">
      <c r="F816" s="4"/>
    </row>
    <row r="817" spans="6:6" ht="12">
      <c r="F817" s="4"/>
    </row>
    <row r="818" spans="6:6" ht="12">
      <c r="F818" s="4"/>
    </row>
    <row r="819" spans="6:6" ht="12">
      <c r="F819" s="4"/>
    </row>
    <row r="820" spans="6:6" ht="12">
      <c r="F820" s="4"/>
    </row>
    <row r="821" spans="6:6" ht="12">
      <c r="F821" s="4"/>
    </row>
    <row r="822" spans="6:6" ht="12">
      <c r="F822" s="4"/>
    </row>
    <row r="823" spans="6:6" ht="12">
      <c r="F823" s="4"/>
    </row>
    <row r="824" spans="6:6" ht="12">
      <c r="F824" s="4"/>
    </row>
    <row r="825" spans="6:6" ht="12">
      <c r="F825" s="4"/>
    </row>
    <row r="826" spans="6:6" ht="12">
      <c r="F826" s="4"/>
    </row>
    <row r="827" spans="6:6" ht="12">
      <c r="F827" s="4"/>
    </row>
    <row r="828" spans="6:6" ht="12">
      <c r="F828" s="4"/>
    </row>
    <row r="829" spans="6:6" ht="12">
      <c r="F829" s="4"/>
    </row>
    <row r="830" spans="6:6" ht="12">
      <c r="F830" s="4"/>
    </row>
    <row r="831" spans="6:6" ht="12">
      <c r="F831" s="4"/>
    </row>
    <row r="832" spans="6:6" ht="12">
      <c r="F832" s="4"/>
    </row>
    <row r="833" spans="6:6" ht="12">
      <c r="F833" s="4"/>
    </row>
    <row r="834" spans="6:6" ht="12">
      <c r="F834" s="4"/>
    </row>
    <row r="835" spans="6:6" ht="12">
      <c r="F835" s="4"/>
    </row>
    <row r="836" spans="6:6" ht="12">
      <c r="F836" s="4"/>
    </row>
    <row r="837" spans="6:6" ht="12">
      <c r="F837" s="4"/>
    </row>
    <row r="838" spans="6:6" ht="12">
      <c r="F838" s="4"/>
    </row>
    <row r="839" spans="6:6" ht="12">
      <c r="F839" s="4"/>
    </row>
    <row r="840" spans="6:6" ht="12">
      <c r="F840" s="4"/>
    </row>
    <row r="841" spans="6:6" ht="12">
      <c r="F841" s="4"/>
    </row>
    <row r="842" spans="6:6" ht="12">
      <c r="F842" s="4"/>
    </row>
    <row r="843" spans="6:6" ht="12">
      <c r="F843" s="4"/>
    </row>
    <row r="844" spans="6:6" ht="12">
      <c r="F844" s="4"/>
    </row>
    <row r="845" spans="6:6" ht="12">
      <c r="F845" s="4"/>
    </row>
    <row r="846" spans="6:6" ht="12">
      <c r="F846" s="4"/>
    </row>
    <row r="847" spans="6:6" ht="12">
      <c r="F847" s="4"/>
    </row>
    <row r="848" spans="6:6" ht="12">
      <c r="F848" s="4"/>
    </row>
    <row r="849" spans="6:6" ht="12">
      <c r="F849" s="4"/>
    </row>
    <row r="850" spans="6:6" ht="12">
      <c r="F850" s="4"/>
    </row>
    <row r="851" spans="6:6" ht="12">
      <c r="F851" s="4"/>
    </row>
    <row r="852" spans="6:6" ht="12">
      <c r="F852" s="4"/>
    </row>
    <row r="853" spans="6:6" ht="12">
      <c r="F853" s="4"/>
    </row>
    <row r="854" spans="6:6" ht="12">
      <c r="F854" s="4"/>
    </row>
    <row r="855" spans="6:6" ht="12">
      <c r="F855" s="4"/>
    </row>
    <row r="856" spans="6:6" ht="12">
      <c r="F856" s="4"/>
    </row>
    <row r="857" spans="6:6" ht="12">
      <c r="F857" s="4"/>
    </row>
    <row r="858" spans="6:6" ht="12">
      <c r="F858" s="4"/>
    </row>
    <row r="859" spans="6:6" ht="12">
      <c r="F859" s="4"/>
    </row>
    <row r="860" spans="6:6" ht="12">
      <c r="F860" s="4"/>
    </row>
    <row r="861" spans="6:6" ht="12">
      <c r="F861" s="4"/>
    </row>
    <row r="862" spans="6:6" ht="12">
      <c r="F862" s="4"/>
    </row>
    <row r="863" spans="6:6" ht="12">
      <c r="F863" s="4"/>
    </row>
    <row r="864" spans="6:6" ht="12">
      <c r="F864" s="4"/>
    </row>
    <row r="865" spans="6:6" ht="12">
      <c r="F865" s="4"/>
    </row>
    <row r="866" spans="6:6" ht="12">
      <c r="F866" s="4"/>
    </row>
    <row r="867" spans="6:6" ht="12">
      <c r="F867" s="4"/>
    </row>
    <row r="868" spans="6:6" ht="12">
      <c r="F868" s="4"/>
    </row>
    <row r="869" spans="6:6" ht="12">
      <c r="F869" s="4"/>
    </row>
    <row r="870" spans="6:6" ht="12">
      <c r="F870" s="4"/>
    </row>
    <row r="871" spans="6:6" ht="12">
      <c r="F871" s="4"/>
    </row>
    <row r="872" spans="6:6" ht="12">
      <c r="F872" s="4"/>
    </row>
    <row r="873" spans="6:6" ht="12">
      <c r="F873" s="4"/>
    </row>
    <row r="874" spans="6:6" ht="12">
      <c r="F874" s="4"/>
    </row>
    <row r="875" spans="6:6" ht="12">
      <c r="F875" s="4"/>
    </row>
    <row r="876" spans="6:6" ht="12">
      <c r="F876" s="4"/>
    </row>
    <row r="877" spans="6:6" ht="12">
      <c r="F877" s="4"/>
    </row>
    <row r="878" spans="6:6" ht="12">
      <c r="F878" s="4"/>
    </row>
    <row r="879" spans="6:6" ht="12">
      <c r="F879" s="4"/>
    </row>
    <row r="880" spans="6:6" ht="12">
      <c r="F880" s="4"/>
    </row>
    <row r="881" spans="6:6" ht="12">
      <c r="F881" s="4"/>
    </row>
    <row r="882" spans="6:6" ht="12">
      <c r="F882" s="4"/>
    </row>
    <row r="883" spans="6:6" ht="12">
      <c r="F883" s="4"/>
    </row>
    <row r="884" spans="6:6" ht="12">
      <c r="F884" s="4"/>
    </row>
    <row r="885" spans="6:6" ht="12">
      <c r="F885" s="4"/>
    </row>
    <row r="886" spans="6:6" ht="12">
      <c r="F886" s="4"/>
    </row>
    <row r="887" spans="6:6" ht="12">
      <c r="F887" s="4"/>
    </row>
    <row r="888" spans="6:6" ht="12">
      <c r="F888" s="4"/>
    </row>
    <row r="889" spans="6:6" ht="12">
      <c r="F889" s="4"/>
    </row>
    <row r="890" spans="6:6" ht="12">
      <c r="F890" s="4"/>
    </row>
    <row r="891" spans="6:6" ht="12">
      <c r="F891" s="4"/>
    </row>
    <row r="892" spans="6:6" ht="12">
      <c r="F892" s="4"/>
    </row>
    <row r="893" spans="6:6" ht="12">
      <c r="F893" s="4"/>
    </row>
    <row r="894" spans="6:6" ht="12">
      <c r="F894" s="4"/>
    </row>
    <row r="895" spans="6:6" ht="12">
      <c r="F895" s="4"/>
    </row>
    <row r="896" spans="6:6" ht="12">
      <c r="F896" s="4"/>
    </row>
    <row r="897" spans="6:6" ht="12">
      <c r="F897" s="4"/>
    </row>
    <row r="898" spans="6:6" ht="12">
      <c r="F898" s="4"/>
    </row>
    <row r="899" spans="6:6" ht="12">
      <c r="F899" s="4"/>
    </row>
    <row r="900" spans="6:6" ht="12">
      <c r="F900" s="4"/>
    </row>
    <row r="901" spans="6:6" ht="12">
      <c r="F901" s="4"/>
    </row>
    <row r="902" spans="6:6" ht="12">
      <c r="F902" s="4"/>
    </row>
    <row r="903" spans="6:6" ht="12">
      <c r="F903" s="4"/>
    </row>
    <row r="904" spans="6:6" ht="12">
      <c r="F904" s="4"/>
    </row>
    <row r="905" spans="6:6" ht="12">
      <c r="F905" s="4"/>
    </row>
    <row r="906" spans="6:6" ht="12">
      <c r="F906" s="4"/>
    </row>
    <row r="907" spans="6:6" ht="12">
      <c r="F907" s="4"/>
    </row>
    <row r="908" spans="6:6" ht="12">
      <c r="F908" s="4"/>
    </row>
    <row r="909" spans="6:6" ht="12">
      <c r="F909" s="4"/>
    </row>
    <row r="910" spans="6:6" ht="12">
      <c r="F910" s="4"/>
    </row>
    <row r="911" spans="6:6" ht="12">
      <c r="F911" s="4"/>
    </row>
    <row r="912" spans="6:6" ht="12">
      <c r="F912" s="4"/>
    </row>
    <row r="913" spans="6:6" ht="12">
      <c r="F913" s="4"/>
    </row>
    <row r="914" spans="6:6" ht="12">
      <c r="F914" s="4"/>
    </row>
    <row r="915" spans="6:6" ht="12">
      <c r="F915" s="4"/>
    </row>
    <row r="916" spans="6:6" ht="12">
      <c r="F916" s="4"/>
    </row>
    <row r="917" spans="6:6" ht="12">
      <c r="F917" s="4"/>
    </row>
    <row r="918" spans="6:6" ht="12">
      <c r="F918" s="4"/>
    </row>
    <row r="919" spans="6:6" ht="12">
      <c r="F919" s="4"/>
    </row>
    <row r="920" spans="6:6" ht="12">
      <c r="F920" s="4"/>
    </row>
    <row r="921" spans="6:6" ht="12">
      <c r="F921" s="4"/>
    </row>
    <row r="922" spans="6:6" ht="12">
      <c r="F922" s="4"/>
    </row>
    <row r="923" spans="6:6" ht="12">
      <c r="F923" s="4"/>
    </row>
    <row r="924" spans="6:6" ht="12">
      <c r="F924" s="4"/>
    </row>
    <row r="925" spans="6:6" ht="12">
      <c r="F925" s="4"/>
    </row>
    <row r="926" spans="6:6" ht="12">
      <c r="F926" s="4"/>
    </row>
    <row r="927" spans="6:6" ht="12">
      <c r="F927" s="4"/>
    </row>
    <row r="928" spans="6:6" ht="12">
      <c r="F928" s="4"/>
    </row>
    <row r="929" spans="6:6" ht="12">
      <c r="F929" s="4"/>
    </row>
    <row r="930" spans="6:6" ht="12">
      <c r="F930" s="4"/>
    </row>
    <row r="931" spans="6:6" ht="12">
      <c r="F931" s="4"/>
    </row>
    <row r="932" spans="6:6" ht="12">
      <c r="F932" s="4"/>
    </row>
    <row r="933" spans="6:6" ht="12">
      <c r="F933" s="4"/>
    </row>
    <row r="934" spans="6:6" ht="12">
      <c r="F934" s="4"/>
    </row>
    <row r="935" spans="6:6" ht="12">
      <c r="F935" s="4"/>
    </row>
    <row r="936" spans="6:6" ht="12">
      <c r="F936" s="4"/>
    </row>
    <row r="937" spans="6:6" ht="12">
      <c r="F937" s="4"/>
    </row>
    <row r="938" spans="6:6" ht="12">
      <c r="F938" s="4"/>
    </row>
    <row r="939" spans="6:6" ht="12">
      <c r="F939" s="4"/>
    </row>
    <row r="940" spans="6:6" ht="12">
      <c r="F940" s="4"/>
    </row>
    <row r="941" spans="6:6" ht="12">
      <c r="F941" s="4"/>
    </row>
    <row r="942" spans="6:6" ht="12">
      <c r="F942" s="4"/>
    </row>
    <row r="943" spans="6:6" ht="12">
      <c r="F943" s="4"/>
    </row>
    <row r="944" spans="6:6" ht="12">
      <c r="F944" s="4"/>
    </row>
    <row r="945" spans="6:6" ht="12">
      <c r="F945" s="4"/>
    </row>
    <row r="946" spans="6:6" ht="12">
      <c r="F946" s="4"/>
    </row>
    <row r="947" spans="6:6" ht="12">
      <c r="F947" s="4"/>
    </row>
    <row r="948" spans="6:6" ht="12">
      <c r="F948" s="4"/>
    </row>
    <row r="949" spans="6:6" ht="12">
      <c r="F949" s="4"/>
    </row>
    <row r="950" spans="6:6" ht="12">
      <c r="F950" s="4"/>
    </row>
    <row r="951" spans="6:6" ht="12">
      <c r="F951" s="4"/>
    </row>
    <row r="952" spans="6:6" ht="12">
      <c r="F952" s="4"/>
    </row>
    <row r="953" spans="6:6" ht="12">
      <c r="F953" s="4"/>
    </row>
    <row r="954" spans="6:6" ht="12">
      <c r="F954" s="4"/>
    </row>
    <row r="955" spans="6:6" ht="12">
      <c r="F955" s="4"/>
    </row>
    <row r="956" spans="6:6" ht="12">
      <c r="F956" s="4"/>
    </row>
    <row r="957" spans="6:6" ht="12">
      <c r="F957" s="4"/>
    </row>
    <row r="958" spans="6:6" ht="12">
      <c r="F958" s="4"/>
    </row>
    <row r="959" spans="6:6" ht="12">
      <c r="F959" s="4"/>
    </row>
    <row r="960" spans="6:6" ht="12">
      <c r="F960" s="4"/>
    </row>
    <row r="961" spans="6:6" ht="12">
      <c r="F961" s="4"/>
    </row>
    <row r="962" spans="6:6" ht="12">
      <c r="F962" s="4"/>
    </row>
    <row r="963" spans="6:6" ht="12">
      <c r="F963" s="4"/>
    </row>
    <row r="964" spans="6:6" ht="12">
      <c r="F964" s="4"/>
    </row>
    <row r="965" spans="6:6" ht="12">
      <c r="F965" s="4"/>
    </row>
    <row r="966" spans="6:6" ht="12">
      <c r="F966" s="4"/>
    </row>
    <row r="967" spans="6:6" ht="12">
      <c r="F967" s="4"/>
    </row>
    <row r="968" spans="6:6" ht="12">
      <c r="F968" s="4"/>
    </row>
    <row r="969" spans="6:6" ht="12">
      <c r="F969" s="4"/>
    </row>
    <row r="970" spans="6:6" ht="12">
      <c r="F970" s="4"/>
    </row>
    <row r="971" spans="6:6" ht="12">
      <c r="F971" s="4"/>
    </row>
    <row r="972" spans="6:6" ht="12">
      <c r="F972" s="4"/>
    </row>
    <row r="973" spans="6:6" ht="12">
      <c r="F973" s="4"/>
    </row>
    <row r="974" spans="6:6" ht="12">
      <c r="F974" s="4"/>
    </row>
    <row r="975" spans="6:6" ht="12">
      <c r="F975" s="4"/>
    </row>
    <row r="976" spans="6:6" ht="12">
      <c r="F976" s="4"/>
    </row>
    <row r="977" spans="6:6" ht="12">
      <c r="F977" s="4"/>
    </row>
    <row r="978" spans="6:6" ht="12">
      <c r="F978" s="4"/>
    </row>
    <row r="979" spans="6:6" ht="12">
      <c r="F979" s="4"/>
    </row>
    <row r="980" spans="6:6" ht="12">
      <c r="F980" s="4"/>
    </row>
    <row r="981" spans="6:6" ht="12">
      <c r="F981" s="4"/>
    </row>
    <row r="982" spans="6:6" ht="12">
      <c r="F982" s="4"/>
    </row>
    <row r="983" spans="6:6" ht="12">
      <c r="F983" s="4"/>
    </row>
    <row r="984" spans="6:6" ht="12">
      <c r="F984" s="4"/>
    </row>
    <row r="985" spans="6:6" ht="12">
      <c r="F985" s="4"/>
    </row>
    <row r="986" spans="6:6" ht="12">
      <c r="F986" s="4"/>
    </row>
    <row r="987" spans="6:6" ht="12">
      <c r="F987" s="4"/>
    </row>
    <row r="988" spans="6:6" ht="12">
      <c r="F988" s="4"/>
    </row>
    <row r="989" spans="6:6" ht="12">
      <c r="F989" s="4"/>
    </row>
    <row r="990" spans="6:6" ht="12">
      <c r="F990" s="4"/>
    </row>
    <row r="991" spans="6:6" ht="12">
      <c r="F991" s="4"/>
    </row>
    <row r="992" spans="6:6" ht="12">
      <c r="F992" s="4"/>
    </row>
    <row r="993" spans="6:6" ht="12">
      <c r="F993" s="4"/>
    </row>
    <row r="994" spans="6:6" ht="12">
      <c r="F994" s="4"/>
    </row>
    <row r="995" spans="6:6" ht="12">
      <c r="F995" s="4"/>
    </row>
    <row r="996" spans="6:6" ht="12">
      <c r="F996" s="4"/>
    </row>
    <row r="997" spans="6:6" ht="12">
      <c r="F997" s="4"/>
    </row>
    <row r="998" spans="6:6" ht="12">
      <c r="F998" s="4"/>
    </row>
    <row r="999" spans="6:6" ht="12">
      <c r="F999" s="4"/>
    </row>
  </sheetData>
  <autoFilter ref="A1:U62">
    <sortState ref="A2:AN62">
      <sortCondition ref="E1:E62"/>
    </sortState>
  </autoFilter>
  <hyperlinks>
    <hyperlink ref="B2" r:id="rId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4%3A56378247-56378447&amp;highlight=hg38.chr4%3A56378347-56378347"/>
    <hyperlink ref="B3" r:id="rId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X%3A108131244-108131444&amp;highlight=hg38.chrX%3A108131344-108131344"/>
    <hyperlink ref="B4" r:id="rId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8401387-118401587&amp;highlight=hg38.chr11%3A118401487-118401487"/>
    <hyperlink ref="B5" r:id="rId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7%3A105875720-105875920&amp;highlight=hg38.chr7%3A105875820-105875820"/>
    <hyperlink ref="B6" r:id="rId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5%3A90751770-90751970&amp;highlight=hg38.chr15%3A90751870-90751870"/>
    <hyperlink ref="B7" r:id="rId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133929196-133929396&amp;highlight=hg38.chr3%3A133929296-133929296"/>
    <hyperlink ref="B8" r:id="rId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85801980-85802180&amp;highlight=hg38.chr3%3A85802080-85802080"/>
    <hyperlink ref="B9" r:id="rId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105720012-105720212&amp;highlight=hg38.chr3%3A105720112-105720112"/>
    <hyperlink ref="B10" r:id="rId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69313905-69314105&amp;highlight=hg38.chr5%3A69314005-69314005"/>
    <hyperlink ref="B11" r:id="rId1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7%3A36210863-36211063&amp;highlight=hg38.chr17%3A36210963-36210963"/>
    <hyperlink ref="B12" r:id="rId1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24498357-24498557&amp;highlight=hg38.chr5%3A24498457-24498457"/>
    <hyperlink ref="B13" r:id="rId1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1296881-111297081&amp;highlight=hg38.chr11%3A111296981-111296981"/>
    <hyperlink ref="B14" r:id="rId1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1298508-111298708&amp;highlight=hg38.chr11%3A111298608-111298608"/>
    <hyperlink ref="B15" r:id="rId1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%3A197328408-197328608&amp;highlight=hg38.chr1%3A197328508-197328508"/>
    <hyperlink ref="B16" r:id="rId1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8%3A69401168-69401368&amp;highlight=hg38.chr18%3A69401268-69401268"/>
    <hyperlink ref="B17" r:id="rId1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97466355-97466555&amp;highlight=hg38.chr3%3A97466455-97466455"/>
    <hyperlink ref="B18" r:id="rId1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6%3A151807760-151807960&amp;highlight=hg38.chr6%3A151807860-151807860"/>
    <hyperlink ref="B19" r:id="rId1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49186645-49186845&amp;highlight=hg38.chr11%3A49186745-49186745"/>
    <hyperlink ref="B20" r:id="rId1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72138777-72138977&amp;highlight=hg38.chr11%3A72138877-72138877"/>
    <hyperlink ref="B21" r:id="rId2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8%3A33461412-33461612&amp;highlight=hg38.chr8%3A33461512-33461512"/>
    <hyperlink ref="B22" r:id="rId2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126472197-126472397&amp;highlight=hg38.chr5%3A126472297-126472297"/>
    <hyperlink ref="B23" r:id="rId2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66678837-66679037&amp;highlight=hg38.chr12%3A66678937-66678937"/>
    <hyperlink ref="B24" r:id="rId2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184035005-184035205&amp;highlight=hg38.chr3%3A184035105-184035105"/>
    <hyperlink ref="B25" r:id="rId2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%3A24142981-24143181&amp;highlight=hg38.chr1%3A24143081-24143081"/>
    <hyperlink ref="B26" r:id="rId2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%3A130342844-130343044&amp;highlight=hg38.chr2%3A130342944-130342944"/>
    <hyperlink ref="B27" r:id="rId2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10499911-10500111&amp;highlight=hg38.chr19%3A10500011-10500011"/>
    <hyperlink ref="B28" r:id="rId2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9%3A136757014-136757214&amp;highlight=hg38.chr9%3A136757114-136757114"/>
    <hyperlink ref="B29" r:id="rId2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%3A96739751-96739951&amp;highlight=hg38.chr2%3A96739851-96739851"/>
    <hyperlink ref="B30" r:id="rId2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46545150-46545350&amp;highlight=hg38.chr3%3A46545250-46545250"/>
    <hyperlink ref="B31" r:id="rId3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5%3A99731304-99731504&amp;highlight=hg38.chr15%3A99731404-99731404"/>
    <hyperlink ref="B32" r:id="rId3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6%3A41920734-41920934&amp;highlight=hg38.chr6%3A41920834-41920834"/>
    <hyperlink ref="B33" r:id="rId3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3%3A32522126-32522326&amp;highlight=hg38.chr13%3A32522226-32522226"/>
    <hyperlink ref="B34" r:id="rId3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6%3A66826649-66826849&amp;highlight=hg38.chr16%3A66826749-66826749"/>
    <hyperlink ref="B35" r:id="rId3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8%3A89981411-89981611&amp;highlight=hg38.chr8%3A89981511-89981511"/>
    <hyperlink ref="B36" r:id="rId3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8%3A58165730-58165930&amp;highlight=hg38.chr18%3A58165830-58165830"/>
    <hyperlink ref="B37" r:id="rId3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9%3A124292763-124292963&amp;highlight=hg38.chr9%3A124292863-124292863"/>
    <hyperlink ref="B38" r:id="rId3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48539607-48539807&amp;highlight=hg38.chr3%3A48539707-48539707"/>
    <hyperlink ref="B39" r:id="rId3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42132349-42132549&amp;highlight=hg38.chr19%3A42132449-42132449"/>
    <hyperlink ref="B40" r:id="rId3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%3A27138328-27138528&amp;highlight=hg38.chr2%3A27138428-27138428"/>
    <hyperlink ref="B41" r:id="rId4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58617589-58617789&amp;highlight=hg38.chr5%3A58617689-58617689"/>
    <hyperlink ref="B42" r:id="rId4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69739727-69739927&amp;highlight=hg38.chr12%3A69739827-69739827"/>
    <hyperlink ref="B43" r:id="rId4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4%3A21057734-21057934&amp;highlight=hg38.chr14%3A21057834-21057834"/>
    <hyperlink ref="B44" r:id="rId4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7%3A156643782-156643982&amp;highlight=hg38.chr7%3A156643882-156643882"/>
    <hyperlink ref="B45" r:id="rId4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X%3A154398296-154398496&amp;highlight=hg38.chrX%3A154398396-154398396"/>
    <hyperlink ref="B46" r:id="rId4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6%3A33200739-33200939&amp;highlight=hg38.chr6%3A33200839-33200839"/>
    <hyperlink ref="B47" r:id="rId4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171014413-171014613&amp;highlight=hg38.chr3%3A171014513-171014513"/>
    <hyperlink ref="B48" r:id="rId4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2%3A24302105-24302305&amp;highlight=hg38.chr22%3A24302205-24302205"/>
    <hyperlink ref="B49" r:id="rId4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%3A181896825-181897025&amp;highlight=hg38.chr2%3A181896925-181896925"/>
    <hyperlink ref="B50" r:id="rId4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22287116-22287316&amp;highlight=hg38.chr12%3A22287216-22287216"/>
    <hyperlink ref="B51" r:id="rId5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7%3A3668535-3668735&amp;highlight=hg38.chr17%3A3668635-3668635"/>
    <hyperlink ref="B52" r:id="rId5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9%3A79572680-79572880&amp;highlight=hg38.chr9%3A79572780-79572780"/>
    <hyperlink ref="B53" r:id="rId5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27003281-27003481&amp;highlight=hg38.chr12%3A27003381-27003381"/>
    <hyperlink ref="B54" r:id="rId5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0%3A1183679-1183879&amp;highlight=hg38.chr20%3A1183779-1183779"/>
    <hyperlink ref="B55" r:id="rId5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4%3A48134126-48134326&amp;highlight=hg38.chr4%3A48134226-48134226"/>
    <hyperlink ref="B56" r:id="rId5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8%3A6829180-6829380&amp;highlight=hg38.chr8%3A6829280-6829280"/>
    <hyperlink ref="B57" r:id="rId5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133007033-133007233&amp;highlight=hg38.chr12%3A133007133-133007133"/>
    <hyperlink ref="B58" r:id="rId5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150898433-150898633&amp;highlight=hg38.chr5%3A150898533-150898533"/>
    <hyperlink ref="B59" r:id="rId5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53109466-53109666&amp;highlight=hg38.chr19%3A53109566-53109566"/>
    <hyperlink ref="B60" r:id="rId5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21166265-21166465&amp;highlight=hg38.chr19%3A21166365-21166365"/>
    <hyperlink ref="B61" r:id="rId6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178946886-178947086&amp;highlight=hg38.chr5%3A178946986-178946986"/>
    <hyperlink ref="B62" r:id="rId6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56460633-56460833&amp;highlight=hg38.chr19%3A56460733-56460733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V1000"/>
  <sheetViews>
    <sheetView workbookViewId="0">
      <pane xSplit="2" ySplit="1" topLeftCell="E2" activePane="bottomRight" state="frozen"/>
      <selection pane="topRight" activeCell="C1" sqref="C1"/>
      <selection pane="bottomLeft" activeCell="A2" sqref="A2"/>
      <selection pane="bottomRight"/>
    </sheetView>
  </sheetViews>
  <sheetFormatPr baseColWidth="10" defaultColWidth="14.5" defaultRowHeight="15.75" customHeight="1" x14ac:dyDescent="0"/>
  <cols>
    <col min="1" max="1" width="6.33203125" customWidth="1"/>
    <col min="2" max="2" width="10.33203125" customWidth="1"/>
    <col min="3" max="3" width="6.6640625" customWidth="1"/>
    <col min="4" max="4" width="9.6640625" customWidth="1"/>
    <col min="5" max="5" width="12.6640625" customWidth="1"/>
    <col min="6" max="6" width="48.1640625" customWidth="1"/>
    <col min="7" max="7" width="14.33203125" customWidth="1"/>
    <col min="8" max="8" width="8.5" customWidth="1"/>
    <col min="9" max="12" width="3.6640625" customWidth="1"/>
    <col min="13" max="13" width="6.1640625" customWidth="1"/>
    <col min="14" max="14" width="5.5" customWidth="1"/>
    <col min="15" max="17" width="10.83203125" customWidth="1"/>
    <col min="18" max="18" width="12.6640625" customWidth="1"/>
    <col min="19" max="19" width="7.1640625" customWidth="1"/>
    <col min="20" max="20" width="16.1640625" customWidth="1"/>
  </cols>
  <sheetData>
    <row r="1" spans="1:22" ht="73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13</v>
      </c>
      <c r="N1" s="1" t="s">
        <v>12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22</v>
      </c>
    </row>
    <row r="2" spans="1:22" ht="13" thickBot="1">
      <c r="A2" s="2" t="s">
        <v>237</v>
      </c>
      <c r="B2" s="6">
        <v>56378347</v>
      </c>
      <c r="C2" s="2" t="s">
        <v>26</v>
      </c>
      <c r="D2" s="2" t="s">
        <v>27</v>
      </c>
      <c r="E2" s="3" t="str">
        <f>HYPERLINK("http://www.genecards.org/cgi-bin/carddisp.pl?gene=AASDH","AASDH")</f>
        <v>AASDH</v>
      </c>
      <c r="F2" s="4" t="s">
        <v>244</v>
      </c>
      <c r="G2" s="2" t="s">
        <v>245</v>
      </c>
      <c r="H2" s="2">
        <v>656</v>
      </c>
      <c r="I2" s="2" t="s">
        <v>35</v>
      </c>
      <c r="J2" s="2" t="s">
        <v>36</v>
      </c>
      <c r="M2" s="2">
        <v>0.75</v>
      </c>
      <c r="N2" s="2">
        <v>0.25</v>
      </c>
      <c r="O2" s="2" t="s">
        <v>34</v>
      </c>
      <c r="P2" s="2" t="s">
        <v>34</v>
      </c>
      <c r="Q2" s="2" t="s">
        <v>34</v>
      </c>
      <c r="R2" s="2" t="s">
        <v>34</v>
      </c>
      <c r="S2" s="2" t="s">
        <v>37</v>
      </c>
      <c r="T2" s="2" t="s">
        <v>337</v>
      </c>
      <c r="U2" s="2" t="s">
        <v>338</v>
      </c>
      <c r="V2" s="2">
        <v>1448</v>
      </c>
    </row>
    <row r="3" spans="1:22" ht="13" thickBot="1">
      <c r="A3" s="2" t="s">
        <v>437</v>
      </c>
      <c r="B3" s="6">
        <v>108131344</v>
      </c>
      <c r="C3" s="2" t="s">
        <v>25</v>
      </c>
      <c r="D3" s="2" t="s">
        <v>46</v>
      </c>
      <c r="E3" s="3" t="str">
        <f>HYPERLINK("http://www.genecards.org/cgi-bin/carddisp.pl?gene=ATG4A","ATG4A")</f>
        <v>ATG4A</v>
      </c>
      <c r="F3" s="4" t="s">
        <v>438</v>
      </c>
      <c r="G3" s="2" t="s">
        <v>439</v>
      </c>
      <c r="H3" s="2">
        <v>1041</v>
      </c>
      <c r="I3" s="2" t="s">
        <v>31</v>
      </c>
      <c r="J3" s="2" t="s">
        <v>36</v>
      </c>
      <c r="M3" s="2">
        <v>0.75</v>
      </c>
      <c r="N3" s="2">
        <v>0.25</v>
      </c>
      <c r="O3" s="2" t="s">
        <v>34</v>
      </c>
      <c r="P3" s="2" t="s">
        <v>34</v>
      </c>
      <c r="Q3" s="2" t="s">
        <v>34</v>
      </c>
      <c r="R3" s="2" t="s">
        <v>34</v>
      </c>
      <c r="S3" s="2" t="s">
        <v>37</v>
      </c>
      <c r="T3" s="2" t="s">
        <v>442</v>
      </c>
      <c r="U3" s="2" t="s">
        <v>443</v>
      </c>
      <c r="V3" s="2">
        <v>290</v>
      </c>
    </row>
    <row r="4" spans="1:22" ht="25" thickBot="1">
      <c r="A4" s="2" t="s">
        <v>43</v>
      </c>
      <c r="B4" s="6">
        <v>118401487</v>
      </c>
      <c r="C4" s="2" t="s">
        <v>25</v>
      </c>
      <c r="D4" s="2" t="s">
        <v>27</v>
      </c>
      <c r="E4" s="3" t="str">
        <f>HYPERLINK("http://www.genecards.org/cgi-bin/carddisp.pl?gene=ATP5L","ATP5L")</f>
        <v>ATP5L</v>
      </c>
      <c r="F4" s="4" t="s">
        <v>51</v>
      </c>
      <c r="G4" s="2" t="s">
        <v>52</v>
      </c>
      <c r="H4" s="2">
        <v>97</v>
      </c>
      <c r="I4" s="2" t="s">
        <v>31</v>
      </c>
      <c r="J4" s="2" t="s">
        <v>36</v>
      </c>
      <c r="M4" s="2">
        <v>0.75</v>
      </c>
      <c r="N4" s="2">
        <v>0.25</v>
      </c>
      <c r="O4" s="2" t="s">
        <v>34</v>
      </c>
      <c r="P4" s="2" t="s">
        <v>34</v>
      </c>
      <c r="Q4" s="2" t="s">
        <v>34</v>
      </c>
      <c r="R4" s="2" t="s">
        <v>34</v>
      </c>
      <c r="S4" s="2" t="s">
        <v>37</v>
      </c>
      <c r="T4" s="2" t="s">
        <v>76</v>
      </c>
      <c r="U4" s="2" t="s">
        <v>77</v>
      </c>
      <c r="V4" s="2">
        <v>142</v>
      </c>
    </row>
    <row r="5" spans="1:22" ht="13" thickBot="1">
      <c r="A5" s="2" t="s">
        <v>392</v>
      </c>
      <c r="B5" s="6">
        <v>105875820</v>
      </c>
      <c r="C5" s="2" t="s">
        <v>26</v>
      </c>
      <c r="D5" s="2" t="s">
        <v>46</v>
      </c>
      <c r="E5" s="3" t="str">
        <f>HYPERLINK("http://www.genecards.org/cgi-bin/carddisp.pl?gene=ATXN7L1","ATXN7L1")</f>
        <v>ATXN7L1</v>
      </c>
      <c r="F5" s="4" t="s">
        <v>395</v>
      </c>
      <c r="G5" s="2" t="s">
        <v>396</v>
      </c>
      <c r="H5" s="2">
        <v>9</v>
      </c>
      <c r="I5" s="2" t="s">
        <v>33</v>
      </c>
      <c r="J5" s="2" t="s">
        <v>31</v>
      </c>
      <c r="M5" s="2">
        <v>0.75</v>
      </c>
      <c r="N5" s="2">
        <v>0.25</v>
      </c>
      <c r="O5" s="2" t="s">
        <v>34</v>
      </c>
      <c r="P5" s="2" t="s">
        <v>34</v>
      </c>
      <c r="Q5" s="2" t="s">
        <v>34</v>
      </c>
      <c r="R5" s="2" t="s">
        <v>34</v>
      </c>
      <c r="S5" s="2" t="s">
        <v>37</v>
      </c>
      <c r="T5" s="2" t="s">
        <v>397</v>
      </c>
      <c r="U5" s="2" t="s">
        <v>399</v>
      </c>
      <c r="V5" s="2">
        <v>579</v>
      </c>
    </row>
    <row r="6" spans="1:22" ht="13" thickBot="1">
      <c r="A6" s="2" t="s">
        <v>112</v>
      </c>
      <c r="B6" s="6">
        <v>90751870</v>
      </c>
      <c r="C6" s="2" t="s">
        <v>25</v>
      </c>
      <c r="D6" s="2" t="s">
        <v>27</v>
      </c>
      <c r="E6" s="3" t="str">
        <f>HYPERLINK("http://www.genecards.org/cgi-bin/carddisp.pl?gene=BLM","BLM")</f>
        <v>BLM</v>
      </c>
      <c r="F6" s="4" t="s">
        <v>122</v>
      </c>
      <c r="G6" s="2" t="s">
        <v>123</v>
      </c>
      <c r="H6" s="2">
        <v>999</v>
      </c>
      <c r="I6" s="2" t="s">
        <v>31</v>
      </c>
      <c r="J6" s="2" t="s">
        <v>33</v>
      </c>
      <c r="M6" s="2">
        <v>0.75</v>
      </c>
      <c r="N6" s="2">
        <v>0.25</v>
      </c>
      <c r="O6" s="2" t="s">
        <v>34</v>
      </c>
      <c r="P6" s="2" t="s">
        <v>34</v>
      </c>
      <c r="Q6" s="2" t="s">
        <v>34</v>
      </c>
      <c r="R6" s="2" t="s">
        <v>34</v>
      </c>
      <c r="S6" s="2" t="s">
        <v>37</v>
      </c>
      <c r="T6" s="2" t="s">
        <v>150</v>
      </c>
      <c r="U6" s="2" t="s">
        <v>151</v>
      </c>
      <c r="V6" s="2">
        <v>51</v>
      </c>
    </row>
    <row r="7" spans="1:22" ht="13" thickBot="1">
      <c r="A7" s="2" t="s">
        <v>154</v>
      </c>
      <c r="B7" s="6">
        <v>133929296</v>
      </c>
      <c r="C7" s="2" t="s">
        <v>26</v>
      </c>
      <c r="D7" s="2" t="s">
        <v>27</v>
      </c>
      <c r="E7" s="3" t="str">
        <f>HYPERLINK("http://www.genecards.org/cgi-bin/carddisp.pl?gene=C3orf36","C3orf36")</f>
        <v>C3orf36</v>
      </c>
      <c r="F7" s="4" t="s">
        <v>215</v>
      </c>
      <c r="G7" s="2" t="s">
        <v>216</v>
      </c>
      <c r="H7" s="2">
        <v>517</v>
      </c>
      <c r="I7" s="2" t="s">
        <v>33</v>
      </c>
      <c r="J7" s="2" t="s">
        <v>31</v>
      </c>
      <c r="M7" s="2">
        <v>0.75</v>
      </c>
      <c r="N7" s="2">
        <v>0.25</v>
      </c>
      <c r="O7" s="2" t="s">
        <v>34</v>
      </c>
      <c r="P7" s="2" t="s">
        <v>34</v>
      </c>
      <c r="Q7" s="2" t="s">
        <v>34</v>
      </c>
      <c r="R7" s="2" t="s">
        <v>34</v>
      </c>
      <c r="S7" s="2" t="s">
        <v>37</v>
      </c>
      <c r="T7" s="2" t="s">
        <v>248</v>
      </c>
      <c r="U7" s="2" t="s">
        <v>249</v>
      </c>
      <c r="V7" s="2">
        <v>1332</v>
      </c>
    </row>
    <row r="8" spans="1:22" ht="13" thickBot="1">
      <c r="A8" s="2" t="s">
        <v>154</v>
      </c>
      <c r="B8" s="6">
        <v>85802080</v>
      </c>
      <c r="C8" s="2" t="s">
        <v>25</v>
      </c>
      <c r="D8" s="2" t="s">
        <v>46</v>
      </c>
      <c r="E8" s="3" t="str">
        <f>HYPERLINK("http://www.genecards.org/cgi-bin/carddisp.pl?gene=CADM2","CADM2")</f>
        <v>CADM2</v>
      </c>
      <c r="F8" s="4" t="s">
        <v>323</v>
      </c>
      <c r="G8" s="2" t="s">
        <v>324</v>
      </c>
      <c r="H8" s="2">
        <v>265</v>
      </c>
      <c r="I8" s="2" t="s">
        <v>33</v>
      </c>
      <c r="J8" s="2" t="s">
        <v>35</v>
      </c>
      <c r="M8" s="2">
        <v>0.75</v>
      </c>
      <c r="N8" s="2">
        <v>0.25</v>
      </c>
      <c r="O8" s="2" t="s">
        <v>34</v>
      </c>
      <c r="P8" s="2" t="s">
        <v>34</v>
      </c>
      <c r="Q8" s="2" t="s">
        <v>34</v>
      </c>
      <c r="R8" s="2" t="s">
        <v>34</v>
      </c>
      <c r="S8" s="2" t="s">
        <v>37</v>
      </c>
      <c r="T8" s="2" t="s">
        <v>325</v>
      </c>
      <c r="U8" s="2" t="s">
        <v>326</v>
      </c>
      <c r="V8" s="2">
        <v>2486</v>
      </c>
    </row>
    <row r="9" spans="1:22" ht="13" thickBot="1">
      <c r="A9" s="2" t="s">
        <v>154</v>
      </c>
      <c r="B9" s="6">
        <v>105720112</v>
      </c>
      <c r="C9" s="2" t="s">
        <v>26</v>
      </c>
      <c r="D9" s="2" t="s">
        <v>46</v>
      </c>
      <c r="E9" s="3" t="str">
        <f>HYPERLINK("http://www.genecards.org/cgi-bin/carddisp.pl?gene=CBLB","CBLB")</f>
        <v>CBLB</v>
      </c>
      <c r="F9" s="4" t="s">
        <v>282</v>
      </c>
      <c r="G9" s="2" t="s">
        <v>283</v>
      </c>
      <c r="H9" s="2">
        <v>1661</v>
      </c>
      <c r="I9" s="2" t="s">
        <v>35</v>
      </c>
      <c r="J9" s="2" t="s">
        <v>33</v>
      </c>
      <c r="M9" s="2">
        <v>0.75</v>
      </c>
      <c r="N9" s="2">
        <v>0.25</v>
      </c>
      <c r="O9" s="2" t="s">
        <v>34</v>
      </c>
      <c r="P9" s="2" t="s">
        <v>34</v>
      </c>
      <c r="Q9" s="2" t="s">
        <v>34</v>
      </c>
      <c r="R9" s="2" t="s">
        <v>34</v>
      </c>
      <c r="S9" s="2" t="s">
        <v>37</v>
      </c>
      <c r="T9" s="2" t="s">
        <v>284</v>
      </c>
      <c r="U9" s="2" t="s">
        <v>285</v>
      </c>
      <c r="V9" s="2">
        <v>176</v>
      </c>
    </row>
    <row r="10" spans="1:22" ht="13" thickBot="1">
      <c r="A10" s="2" t="s">
        <v>23</v>
      </c>
      <c r="B10" s="6">
        <v>69314005</v>
      </c>
      <c r="C10" s="2" t="s">
        <v>26</v>
      </c>
      <c r="D10" s="2" t="s">
        <v>27</v>
      </c>
      <c r="E10" s="3" t="str">
        <f>HYPERLINK("http://www.genecards.org/cgi-bin/carddisp.pl?gene=CCDC125","CCDC125")</f>
        <v>CCDC125</v>
      </c>
      <c r="F10" s="4" t="s">
        <v>286</v>
      </c>
      <c r="G10" s="2" t="s">
        <v>287</v>
      </c>
      <c r="H10" s="2">
        <v>292</v>
      </c>
      <c r="I10" s="2" t="s">
        <v>36</v>
      </c>
      <c r="J10" s="2" t="s">
        <v>31</v>
      </c>
      <c r="M10" s="2">
        <v>0.75</v>
      </c>
      <c r="N10" s="2">
        <v>0.25</v>
      </c>
      <c r="O10" s="2" t="s">
        <v>34</v>
      </c>
      <c r="P10" s="2" t="s">
        <v>34</v>
      </c>
      <c r="Q10" s="2" t="s">
        <v>34</v>
      </c>
      <c r="R10" s="2" t="s">
        <v>34</v>
      </c>
      <c r="S10" s="2" t="s">
        <v>37</v>
      </c>
      <c r="T10" s="2" t="s">
        <v>374</v>
      </c>
      <c r="U10" s="2" t="s">
        <v>376</v>
      </c>
      <c r="V10" s="2">
        <v>303</v>
      </c>
    </row>
    <row r="11" spans="1:22" ht="13" thickBot="1">
      <c r="A11" s="2" t="s">
        <v>85</v>
      </c>
      <c r="B11" s="6">
        <v>36210963</v>
      </c>
      <c r="C11" s="2" t="s">
        <v>25</v>
      </c>
      <c r="D11" s="2" t="s">
        <v>27</v>
      </c>
      <c r="E11" s="3" t="str">
        <f>HYPERLINK("http://www.genecards.org/cgi-bin/carddisp.pl?gene=CCL4L1","CCL4L1")</f>
        <v>CCL4L1</v>
      </c>
      <c r="F11" s="4" t="s">
        <v>99</v>
      </c>
      <c r="G11" s="2" t="s">
        <v>100</v>
      </c>
      <c r="H11" s="2">
        <v>54</v>
      </c>
      <c r="I11" s="2" t="s">
        <v>31</v>
      </c>
      <c r="J11" s="2" t="s">
        <v>33</v>
      </c>
      <c r="M11" s="2">
        <v>0.75</v>
      </c>
      <c r="N11" s="2">
        <v>0.25</v>
      </c>
      <c r="O11" s="2" t="s">
        <v>34</v>
      </c>
      <c r="P11" s="2" t="s">
        <v>34</v>
      </c>
      <c r="Q11" s="2" t="s">
        <v>34</v>
      </c>
      <c r="R11" s="2" t="s">
        <v>34</v>
      </c>
      <c r="S11" s="2" t="s">
        <v>37</v>
      </c>
      <c r="T11" s="2" t="s">
        <v>178</v>
      </c>
      <c r="U11" s="2" t="s">
        <v>179</v>
      </c>
      <c r="V11" s="2">
        <v>302</v>
      </c>
    </row>
    <row r="12" spans="1:22" ht="13" thickBot="1">
      <c r="A12" s="2" t="s">
        <v>23</v>
      </c>
      <c r="B12" s="6">
        <v>24498457</v>
      </c>
      <c r="C12" s="2" t="s">
        <v>26</v>
      </c>
      <c r="D12" s="2" t="s">
        <v>27</v>
      </c>
      <c r="E12" s="3" t="str">
        <f>HYPERLINK("http://www.genecards.org/cgi-bin/carddisp.pl?gene=CDH10","CDH10")</f>
        <v>CDH10</v>
      </c>
      <c r="F12" s="4" t="s">
        <v>29</v>
      </c>
      <c r="G12" s="2" t="s">
        <v>32</v>
      </c>
      <c r="H12" s="2">
        <v>1825</v>
      </c>
      <c r="I12" s="2" t="s">
        <v>35</v>
      </c>
      <c r="J12" s="2" t="s">
        <v>36</v>
      </c>
      <c r="M12" s="2">
        <v>0.75</v>
      </c>
      <c r="N12" s="2">
        <v>0.25</v>
      </c>
      <c r="O12" s="2" t="s">
        <v>34</v>
      </c>
      <c r="P12" s="2" t="s">
        <v>34</v>
      </c>
      <c r="Q12" s="2" t="s">
        <v>34</v>
      </c>
      <c r="R12" s="2" t="s">
        <v>34</v>
      </c>
      <c r="S12" s="2" t="s">
        <v>37</v>
      </c>
      <c r="T12" s="2" t="s">
        <v>351</v>
      </c>
      <c r="U12" s="2" t="s">
        <v>352</v>
      </c>
      <c r="V12" s="2">
        <v>418</v>
      </c>
    </row>
    <row r="13" spans="1:22" ht="13" thickBot="1">
      <c r="A13" s="2" t="s">
        <v>43</v>
      </c>
      <c r="B13" s="6">
        <v>111296981</v>
      </c>
      <c r="C13" s="2" t="s">
        <v>26</v>
      </c>
      <c r="D13" s="2" t="s">
        <v>46</v>
      </c>
      <c r="E13" s="3" t="str">
        <f>HYPERLINK("http://www.genecards.org/cgi-bin/carddisp.pl?gene=COLCA1","COLCA1")</f>
        <v>COLCA1</v>
      </c>
      <c r="F13" s="4" t="s">
        <v>55</v>
      </c>
      <c r="G13" s="2" t="s">
        <v>56</v>
      </c>
      <c r="H13" s="2">
        <v>1787</v>
      </c>
      <c r="I13" s="2" t="s">
        <v>36</v>
      </c>
      <c r="J13" s="2" t="s">
        <v>31</v>
      </c>
      <c r="M13" s="2">
        <v>0.75</v>
      </c>
      <c r="N13" s="2">
        <v>0.25</v>
      </c>
      <c r="O13" s="2" t="s">
        <v>34</v>
      </c>
      <c r="P13" s="2" t="s">
        <v>34</v>
      </c>
      <c r="Q13" s="2" t="s">
        <v>34</v>
      </c>
      <c r="R13" s="2" t="s">
        <v>34</v>
      </c>
      <c r="S13" s="2" t="s">
        <v>37</v>
      </c>
      <c r="T13" s="2" t="s">
        <v>57</v>
      </c>
      <c r="U13" s="2" t="s">
        <v>58</v>
      </c>
      <c r="V13" s="2">
        <v>269</v>
      </c>
    </row>
    <row r="14" spans="1:22" ht="13" thickBot="1">
      <c r="A14" s="2" t="s">
        <v>43</v>
      </c>
      <c r="B14" s="6">
        <v>111298608</v>
      </c>
      <c r="C14" s="2" t="s">
        <v>26</v>
      </c>
      <c r="D14" s="2" t="s">
        <v>46</v>
      </c>
      <c r="E14" s="3" t="str">
        <f>HYPERLINK("http://www.genecards.org/cgi-bin/carddisp.pl?gene=COLCA1","COLCA1")</f>
        <v>COLCA1</v>
      </c>
      <c r="F14" s="4" t="s">
        <v>55</v>
      </c>
      <c r="G14" s="2" t="s">
        <v>56</v>
      </c>
      <c r="H14" s="2">
        <v>252</v>
      </c>
      <c r="I14" s="2" t="s">
        <v>33</v>
      </c>
      <c r="J14" s="2" t="s">
        <v>35</v>
      </c>
      <c r="M14" s="2">
        <v>0.75</v>
      </c>
      <c r="N14" s="2">
        <v>0.25</v>
      </c>
      <c r="O14" s="2" t="s">
        <v>34</v>
      </c>
      <c r="P14" s="2" t="s">
        <v>34</v>
      </c>
      <c r="Q14" s="2" t="s">
        <v>34</v>
      </c>
      <c r="R14" s="2" t="s">
        <v>34</v>
      </c>
      <c r="S14" s="2" t="s">
        <v>37</v>
      </c>
      <c r="T14" s="2" t="s">
        <v>68</v>
      </c>
      <c r="U14" s="2" t="s">
        <v>70</v>
      </c>
      <c r="V14" s="2">
        <v>266</v>
      </c>
    </row>
    <row r="15" spans="1:22" ht="13" thickBot="1">
      <c r="A15" s="2" t="s">
        <v>24</v>
      </c>
      <c r="B15" s="6">
        <v>197328508</v>
      </c>
      <c r="C15" s="2" t="s">
        <v>25</v>
      </c>
      <c r="D15" s="2" t="s">
        <v>27</v>
      </c>
      <c r="E15" s="3" t="str">
        <f>HYPERLINK("http://www.genecards.org/cgi-bin/carddisp.pl?gene=CRB1","CRB1")</f>
        <v>CRB1</v>
      </c>
      <c r="F15" s="4" t="s">
        <v>28</v>
      </c>
      <c r="G15" s="2" t="s">
        <v>30</v>
      </c>
      <c r="H15" s="2">
        <v>287</v>
      </c>
      <c r="I15" s="2" t="s">
        <v>31</v>
      </c>
      <c r="J15" s="2" t="s">
        <v>33</v>
      </c>
      <c r="M15" s="2">
        <v>0.75</v>
      </c>
      <c r="N15" s="2">
        <v>0.25</v>
      </c>
      <c r="O15" s="2" t="s">
        <v>34</v>
      </c>
      <c r="P15" s="2" t="s">
        <v>34</v>
      </c>
      <c r="Q15" s="2" t="s">
        <v>34</v>
      </c>
      <c r="R15" s="2" t="s">
        <v>34</v>
      </c>
      <c r="S15" s="2" t="s">
        <v>37</v>
      </c>
      <c r="T15" s="2" t="s">
        <v>38</v>
      </c>
      <c r="U15" s="2" t="s">
        <v>39</v>
      </c>
      <c r="V15" s="2">
        <v>295</v>
      </c>
    </row>
    <row r="16" spans="1:22" ht="13" thickBot="1">
      <c r="A16" s="2" t="s">
        <v>186</v>
      </c>
      <c r="B16" s="6">
        <v>69401268</v>
      </c>
      <c r="C16" s="2" t="s">
        <v>25</v>
      </c>
      <c r="D16" s="2" t="s">
        <v>46</v>
      </c>
      <c r="E16" s="3" t="str">
        <f>HYPERLINK("http://www.genecards.org/cgi-bin/carddisp.pl?gene=DOK6","DOK6")</f>
        <v>DOK6</v>
      </c>
      <c r="F16" s="4" t="s">
        <v>198</v>
      </c>
      <c r="G16" s="2" t="s">
        <v>199</v>
      </c>
      <c r="H16" s="2">
        <v>109</v>
      </c>
      <c r="I16" s="2" t="s">
        <v>36</v>
      </c>
      <c r="J16" s="2" t="s">
        <v>31</v>
      </c>
      <c r="M16" s="2">
        <v>0.75</v>
      </c>
      <c r="N16" s="2">
        <v>0.25</v>
      </c>
      <c r="O16" s="2" t="s">
        <v>34</v>
      </c>
      <c r="P16" s="2" t="s">
        <v>34</v>
      </c>
      <c r="Q16" s="2" t="s">
        <v>34</v>
      </c>
      <c r="R16" s="2" t="s">
        <v>34</v>
      </c>
      <c r="S16" s="2" t="s">
        <v>37</v>
      </c>
      <c r="T16" s="2" t="s">
        <v>200</v>
      </c>
      <c r="U16" s="2" t="s">
        <v>201</v>
      </c>
      <c r="V16" s="2">
        <v>143</v>
      </c>
    </row>
    <row r="17" spans="1:22" ht="13" thickBot="1">
      <c r="A17" s="2" t="s">
        <v>154</v>
      </c>
      <c r="B17" s="6">
        <v>97466455</v>
      </c>
      <c r="C17" s="2" t="s">
        <v>25</v>
      </c>
      <c r="D17" s="2" t="s">
        <v>46</v>
      </c>
      <c r="E17" s="3" t="str">
        <f>HYPERLINK("http://www.genecards.org/cgi-bin/carddisp.pl?gene=EPHA6","EPHA6")</f>
        <v>EPHA6</v>
      </c>
      <c r="F17" s="4" t="s">
        <v>295</v>
      </c>
      <c r="G17" s="2" t="s">
        <v>296</v>
      </c>
      <c r="H17" s="2">
        <v>236</v>
      </c>
      <c r="I17" s="2" t="s">
        <v>36</v>
      </c>
      <c r="J17" s="2" t="s">
        <v>31</v>
      </c>
      <c r="M17" s="2">
        <v>0.75</v>
      </c>
      <c r="N17" s="2">
        <v>0.25</v>
      </c>
      <c r="O17" s="2" t="s">
        <v>34</v>
      </c>
      <c r="P17" s="2" t="s">
        <v>34</v>
      </c>
      <c r="Q17" s="2" t="s">
        <v>34</v>
      </c>
      <c r="R17" s="2" t="s">
        <v>34</v>
      </c>
      <c r="S17" s="2" t="s">
        <v>37</v>
      </c>
      <c r="T17" s="2" t="s">
        <v>297</v>
      </c>
      <c r="U17" s="2" t="s">
        <v>298</v>
      </c>
      <c r="V17" s="2">
        <v>592</v>
      </c>
    </row>
    <row r="18" spans="1:22" ht="13" thickBot="1">
      <c r="A18" s="2" t="s">
        <v>292</v>
      </c>
      <c r="B18" s="6">
        <v>151807860</v>
      </c>
      <c r="C18" s="2" t="s">
        <v>25</v>
      </c>
      <c r="D18" s="2" t="s">
        <v>46</v>
      </c>
      <c r="E18" s="3" t="str">
        <f>HYPERLINK("http://www.genecards.org/cgi-bin/carddisp.pl?gene=ESR1","ESR1")</f>
        <v>ESR1</v>
      </c>
      <c r="F18" s="4" t="s">
        <v>378</v>
      </c>
      <c r="G18" s="2" t="s">
        <v>379</v>
      </c>
      <c r="H18" s="2">
        <v>121</v>
      </c>
      <c r="I18" s="2" t="s">
        <v>31</v>
      </c>
      <c r="J18" s="2" t="s">
        <v>35</v>
      </c>
      <c r="M18" s="2">
        <v>0.75</v>
      </c>
      <c r="N18" s="2">
        <v>0.25</v>
      </c>
      <c r="O18" s="2" t="s">
        <v>34</v>
      </c>
      <c r="P18" s="2" t="s">
        <v>34</v>
      </c>
      <c r="Q18" s="2" t="s">
        <v>34</v>
      </c>
      <c r="R18" s="2" t="s">
        <v>34</v>
      </c>
      <c r="S18" s="2" t="s">
        <v>37</v>
      </c>
      <c r="T18" s="2" t="s">
        <v>380</v>
      </c>
      <c r="U18" s="2" t="s">
        <v>381</v>
      </c>
      <c r="V18" s="2">
        <v>45</v>
      </c>
    </row>
    <row r="19" spans="1:22" ht="13" thickBot="1">
      <c r="A19" s="2" t="s">
        <v>43</v>
      </c>
      <c r="B19" s="6">
        <v>49186745</v>
      </c>
      <c r="C19" s="2" t="s">
        <v>26</v>
      </c>
      <c r="D19" s="2" t="s">
        <v>27</v>
      </c>
      <c r="E19" s="3" t="str">
        <f>HYPERLINK("http://www.genecards.org/cgi-bin/carddisp.pl?gene=FOLH1","FOLH1")</f>
        <v>FOLH1</v>
      </c>
      <c r="F19" s="4" t="s">
        <v>61</v>
      </c>
      <c r="G19" s="2" t="s">
        <v>62</v>
      </c>
      <c r="H19" s="2">
        <v>610</v>
      </c>
      <c r="I19" s="2" t="s">
        <v>35</v>
      </c>
      <c r="J19" s="2" t="s">
        <v>33</v>
      </c>
      <c r="M19" s="2">
        <v>0.75</v>
      </c>
      <c r="N19" s="2">
        <v>0.25</v>
      </c>
      <c r="O19" s="2" t="s">
        <v>34</v>
      </c>
      <c r="P19" s="2" t="s">
        <v>34</v>
      </c>
      <c r="Q19" s="2" t="s">
        <v>34</v>
      </c>
      <c r="R19" s="2" t="s">
        <v>34</v>
      </c>
      <c r="S19" s="2" t="s">
        <v>37</v>
      </c>
      <c r="T19" s="2" t="s">
        <v>63</v>
      </c>
      <c r="U19" s="2" t="s">
        <v>64</v>
      </c>
      <c r="V19" s="2">
        <v>8610</v>
      </c>
    </row>
    <row r="20" spans="1:22" ht="13" thickBot="1">
      <c r="A20" s="2" t="s">
        <v>43</v>
      </c>
      <c r="B20" s="6">
        <v>72138877</v>
      </c>
      <c r="C20" s="2" t="s">
        <v>25</v>
      </c>
      <c r="D20" s="2" t="s">
        <v>27</v>
      </c>
      <c r="E20" s="3" t="str">
        <f>HYPERLINK("http://www.genecards.org/cgi-bin/carddisp.pl?gene=FOLR3","FOLR3")</f>
        <v>FOLR3</v>
      </c>
      <c r="F20" s="4" t="s">
        <v>72</v>
      </c>
      <c r="G20" s="2" t="s">
        <v>73</v>
      </c>
      <c r="H20" s="2">
        <v>277</v>
      </c>
      <c r="I20" s="2" t="s">
        <v>33</v>
      </c>
      <c r="J20" s="2" t="s">
        <v>35</v>
      </c>
      <c r="M20" s="2">
        <v>0.75</v>
      </c>
      <c r="N20" s="2">
        <v>0.25</v>
      </c>
      <c r="O20" s="2" t="s">
        <v>34</v>
      </c>
      <c r="P20" s="2" t="s">
        <v>34</v>
      </c>
      <c r="Q20" s="2" t="s">
        <v>34</v>
      </c>
      <c r="R20" s="2" t="s">
        <v>34</v>
      </c>
      <c r="S20" s="2" t="s">
        <v>37</v>
      </c>
      <c r="T20" s="2" t="s">
        <v>80</v>
      </c>
      <c r="U20" s="2" t="s">
        <v>81</v>
      </c>
      <c r="V20" s="2">
        <v>317</v>
      </c>
    </row>
    <row r="21" spans="1:22" ht="13" thickBot="1">
      <c r="A21" s="2" t="s">
        <v>166</v>
      </c>
      <c r="B21" s="6">
        <v>33461512</v>
      </c>
      <c r="C21" s="2" t="s">
        <v>26</v>
      </c>
      <c r="D21" s="2" t="s">
        <v>46</v>
      </c>
      <c r="E21" s="3" t="str">
        <f>HYPERLINK("http://www.genecards.org/cgi-bin/carddisp.pl?gene=FUT10","FUT10")</f>
        <v>FUT10</v>
      </c>
      <c r="F21" s="4" t="s">
        <v>413</v>
      </c>
      <c r="G21" s="2" t="s">
        <v>414</v>
      </c>
      <c r="H21" s="2">
        <v>210</v>
      </c>
      <c r="I21" s="2" t="s">
        <v>36</v>
      </c>
      <c r="J21" s="2" t="s">
        <v>31</v>
      </c>
      <c r="M21" s="2">
        <v>0.75</v>
      </c>
      <c r="N21" s="2">
        <v>0.25</v>
      </c>
      <c r="O21" s="2" t="s">
        <v>34</v>
      </c>
      <c r="P21" s="2" t="s">
        <v>34</v>
      </c>
      <c r="Q21" s="2" t="s">
        <v>34</v>
      </c>
      <c r="R21" s="2" t="s">
        <v>34</v>
      </c>
      <c r="S21" s="2" t="s">
        <v>37</v>
      </c>
      <c r="T21" s="2" t="s">
        <v>417</v>
      </c>
      <c r="U21" s="2" t="s">
        <v>418</v>
      </c>
      <c r="V21" s="2">
        <v>1936</v>
      </c>
    </row>
    <row r="22" spans="1:22" ht="13" thickBot="1">
      <c r="A22" s="2" t="s">
        <v>23</v>
      </c>
      <c r="B22" s="6">
        <v>126472297</v>
      </c>
      <c r="C22" s="2" t="s">
        <v>25</v>
      </c>
      <c r="D22" s="2" t="s">
        <v>46</v>
      </c>
      <c r="E22" s="3" t="str">
        <f>HYPERLINK("http://www.genecards.org/cgi-bin/carddisp.pl?gene=GRAMD3","GRAMD3")</f>
        <v>GRAMD3</v>
      </c>
      <c r="F22" s="4" t="s">
        <v>353</v>
      </c>
      <c r="G22" s="2" t="s">
        <v>354</v>
      </c>
      <c r="H22" s="2">
        <v>431</v>
      </c>
      <c r="I22" s="2" t="s">
        <v>31</v>
      </c>
      <c r="J22" s="2" t="s">
        <v>36</v>
      </c>
      <c r="M22" s="2">
        <v>0.75</v>
      </c>
      <c r="N22" s="2">
        <v>0.25</v>
      </c>
      <c r="O22" s="2" t="s">
        <v>34</v>
      </c>
      <c r="P22" s="2" t="s">
        <v>34</v>
      </c>
      <c r="Q22" s="2" t="s">
        <v>34</v>
      </c>
      <c r="R22" s="2" t="s">
        <v>34</v>
      </c>
      <c r="S22" s="2" t="s">
        <v>37</v>
      </c>
      <c r="T22" s="2" t="s">
        <v>357</v>
      </c>
      <c r="U22" s="2" t="s">
        <v>358</v>
      </c>
      <c r="V22" s="2">
        <v>901</v>
      </c>
    </row>
    <row r="23" spans="1:22" ht="13" thickBot="1">
      <c r="A23" s="2" t="s">
        <v>71</v>
      </c>
      <c r="B23" s="6">
        <v>66678937</v>
      </c>
      <c r="C23" s="2" t="s">
        <v>26</v>
      </c>
      <c r="D23" s="2" t="s">
        <v>46</v>
      </c>
      <c r="E23" s="3" t="str">
        <f>HYPERLINK("http://www.genecards.org/cgi-bin/carddisp.pl?gene=GRIP1","GRIP1")</f>
        <v>GRIP1</v>
      </c>
      <c r="F23" s="4" t="s">
        <v>104</v>
      </c>
      <c r="G23" s="2" t="s">
        <v>105</v>
      </c>
      <c r="H23" s="2">
        <v>54</v>
      </c>
      <c r="I23" s="2" t="s">
        <v>33</v>
      </c>
      <c r="J23" s="2" t="s">
        <v>35</v>
      </c>
      <c r="M23" s="2">
        <v>0.75</v>
      </c>
      <c r="N23" s="2">
        <v>0.25</v>
      </c>
      <c r="O23" s="2" t="s">
        <v>34</v>
      </c>
      <c r="P23" s="2" t="s">
        <v>34</v>
      </c>
      <c r="Q23" s="2" t="s">
        <v>34</v>
      </c>
      <c r="R23" s="2" t="s">
        <v>34</v>
      </c>
      <c r="S23" s="2" t="s">
        <v>37</v>
      </c>
      <c r="T23" s="2" t="s">
        <v>106</v>
      </c>
      <c r="U23" s="2" t="s">
        <v>107</v>
      </c>
      <c r="V23" s="2">
        <v>357</v>
      </c>
    </row>
    <row r="24" spans="1:22" ht="13" thickBot="1">
      <c r="A24" s="2" t="s">
        <v>154</v>
      </c>
      <c r="B24" s="6">
        <v>184035105</v>
      </c>
      <c r="C24" s="2" t="s">
        <v>25</v>
      </c>
      <c r="D24" s="2" t="s">
        <v>46</v>
      </c>
      <c r="E24" s="3" t="str">
        <f>HYPERLINK("http://www.genecards.org/cgi-bin/carddisp.pl?gene=HTR3D","HTR3D")</f>
        <v>HTR3D</v>
      </c>
      <c r="F24" s="4" t="s">
        <v>278</v>
      </c>
      <c r="G24" s="2" t="s">
        <v>279</v>
      </c>
      <c r="H24" s="2">
        <v>58</v>
      </c>
      <c r="I24" s="2" t="s">
        <v>31</v>
      </c>
      <c r="J24" s="2" t="s">
        <v>36</v>
      </c>
      <c r="M24" s="2">
        <v>0.75</v>
      </c>
      <c r="N24" s="2">
        <v>0.25</v>
      </c>
      <c r="O24" s="2" t="s">
        <v>34</v>
      </c>
      <c r="P24" s="2" t="s">
        <v>34</v>
      </c>
      <c r="Q24" s="2" t="s">
        <v>34</v>
      </c>
      <c r="R24" s="2" t="s">
        <v>34</v>
      </c>
      <c r="S24" s="2" t="s">
        <v>37</v>
      </c>
      <c r="T24" s="2" t="s">
        <v>280</v>
      </c>
      <c r="U24" s="2" t="s">
        <v>281</v>
      </c>
      <c r="V24" s="2">
        <v>344</v>
      </c>
    </row>
    <row r="25" spans="1:22" ht="13" thickBot="1">
      <c r="A25" s="2" t="s">
        <v>24</v>
      </c>
      <c r="B25" s="6">
        <v>24143081</v>
      </c>
      <c r="C25" s="2" t="s">
        <v>26</v>
      </c>
      <c r="D25" s="2" t="s">
        <v>46</v>
      </c>
      <c r="E25" s="3" t="str">
        <f>HYPERLINK("http://www.genecards.org/cgi-bin/carddisp.pl?gene=IL22RA1","IL22RA1")</f>
        <v>IL22RA1</v>
      </c>
      <c r="F25" s="4" t="s">
        <v>47</v>
      </c>
      <c r="G25" s="2" t="s">
        <v>48</v>
      </c>
      <c r="H25" s="2">
        <v>106</v>
      </c>
      <c r="I25" s="2" t="s">
        <v>36</v>
      </c>
      <c r="J25" s="2" t="s">
        <v>31</v>
      </c>
      <c r="M25" s="2">
        <v>0.75</v>
      </c>
      <c r="N25" s="2">
        <v>0.25</v>
      </c>
      <c r="O25" s="2" t="s">
        <v>34</v>
      </c>
      <c r="P25" s="2" t="s">
        <v>34</v>
      </c>
      <c r="Q25" s="2" t="s">
        <v>34</v>
      </c>
      <c r="R25" s="2" t="s">
        <v>34</v>
      </c>
      <c r="S25" s="2" t="s">
        <v>37</v>
      </c>
      <c r="T25" s="2" t="s">
        <v>49</v>
      </c>
      <c r="U25" s="2" t="s">
        <v>50</v>
      </c>
      <c r="V25" s="2">
        <v>2074</v>
      </c>
    </row>
    <row r="26" spans="1:22" ht="13" thickBot="1">
      <c r="A26" s="2" t="s">
        <v>121</v>
      </c>
      <c r="B26" s="6">
        <v>130342944</v>
      </c>
      <c r="C26" s="2" t="s">
        <v>25</v>
      </c>
      <c r="D26" s="2" t="s">
        <v>27</v>
      </c>
      <c r="E26" s="3" t="str">
        <f>HYPERLINK("http://www.genecards.org/cgi-bin/carddisp.pl?gene=IMP4","IMP4")</f>
        <v>IMP4</v>
      </c>
      <c r="F26" s="4" t="s">
        <v>203</v>
      </c>
      <c r="G26" s="2" t="s">
        <v>205</v>
      </c>
      <c r="H26" s="2">
        <v>720</v>
      </c>
      <c r="I26" s="2" t="s">
        <v>36</v>
      </c>
      <c r="J26" s="2" t="s">
        <v>31</v>
      </c>
      <c r="M26" s="2">
        <v>0.75</v>
      </c>
      <c r="N26" s="2">
        <v>0.25</v>
      </c>
      <c r="O26" s="2" t="s">
        <v>34</v>
      </c>
      <c r="P26" s="2" t="s">
        <v>34</v>
      </c>
      <c r="Q26" s="2" t="s">
        <v>34</v>
      </c>
      <c r="R26" s="2" t="s">
        <v>34</v>
      </c>
      <c r="S26" s="2" t="s">
        <v>37</v>
      </c>
      <c r="T26" s="2" t="s">
        <v>252</v>
      </c>
      <c r="U26" s="2" t="s">
        <v>253</v>
      </c>
      <c r="V26" s="2">
        <v>280</v>
      </c>
    </row>
    <row r="27" spans="1:22" ht="13" thickBot="1">
      <c r="A27" s="2" t="s">
        <v>103</v>
      </c>
      <c r="B27" s="6">
        <v>10500011</v>
      </c>
      <c r="C27" s="2" t="s">
        <v>26</v>
      </c>
      <c r="D27" s="2" t="s">
        <v>46</v>
      </c>
      <c r="E27" s="3" t="str">
        <f>HYPERLINK("http://www.genecards.org/cgi-bin/carddisp.pl?gene=KEAP1","KEAP1")</f>
        <v>KEAP1</v>
      </c>
      <c r="F27" s="4" t="s">
        <v>219</v>
      </c>
      <c r="G27" s="2" t="s">
        <v>220</v>
      </c>
      <c r="H27" s="2">
        <v>12</v>
      </c>
      <c r="I27" s="2" t="s">
        <v>35</v>
      </c>
      <c r="J27" s="2" t="s">
        <v>33</v>
      </c>
      <c r="M27" s="2">
        <v>0.75</v>
      </c>
      <c r="N27" s="2">
        <v>0.25</v>
      </c>
      <c r="O27" s="2" t="s">
        <v>34</v>
      </c>
      <c r="P27" s="2" t="s">
        <v>34</v>
      </c>
      <c r="Q27" s="2" t="s">
        <v>34</v>
      </c>
      <c r="R27" s="2" t="s">
        <v>34</v>
      </c>
      <c r="S27" s="2" t="s">
        <v>37</v>
      </c>
      <c r="T27" s="2" t="s">
        <v>223</v>
      </c>
      <c r="U27" s="2" t="s">
        <v>224</v>
      </c>
      <c r="V27" s="2">
        <v>718</v>
      </c>
    </row>
    <row r="28" spans="1:22" ht="13" thickBot="1">
      <c r="A28" s="2" t="s">
        <v>331</v>
      </c>
      <c r="B28" s="6">
        <v>136757114</v>
      </c>
      <c r="C28" s="2" t="s">
        <v>26</v>
      </c>
      <c r="D28" s="2" t="s">
        <v>46</v>
      </c>
      <c r="E28" s="3" t="str">
        <f>HYPERLINK("http://www.genecards.org/cgi-bin/carddisp.pl?gene=LCN8","LCN8")</f>
        <v>LCN8</v>
      </c>
      <c r="F28" s="4" t="s">
        <v>431</v>
      </c>
      <c r="G28" s="2" t="s">
        <v>432</v>
      </c>
      <c r="H28" s="2">
        <v>189</v>
      </c>
      <c r="I28" s="2" t="s">
        <v>33</v>
      </c>
      <c r="J28" s="2" t="s">
        <v>35</v>
      </c>
      <c r="M28" s="2">
        <v>0.75</v>
      </c>
      <c r="N28" s="2">
        <v>0.25</v>
      </c>
      <c r="O28" s="2" t="s">
        <v>34</v>
      </c>
      <c r="P28" s="2" t="s">
        <v>34</v>
      </c>
      <c r="Q28" s="2" t="s">
        <v>34</v>
      </c>
      <c r="R28" s="2" t="s">
        <v>34</v>
      </c>
      <c r="S28" s="2" t="s">
        <v>37</v>
      </c>
      <c r="T28" s="2" t="s">
        <v>435</v>
      </c>
      <c r="U28" s="2" t="s">
        <v>436</v>
      </c>
      <c r="V28" s="2">
        <v>633</v>
      </c>
    </row>
    <row r="29" spans="1:22" ht="13" thickBot="1">
      <c r="A29" s="2" t="s">
        <v>121</v>
      </c>
      <c r="B29" s="6">
        <v>96739851</v>
      </c>
      <c r="C29" s="2" t="s">
        <v>26</v>
      </c>
      <c r="D29" s="2" t="s">
        <v>46</v>
      </c>
      <c r="E29" s="3" t="str">
        <f>HYPERLINK("http://www.genecards.org/cgi-bin/carddisp.pl?gene=LMAN2L","LMAN2L")</f>
        <v>LMAN2L</v>
      </c>
      <c r="F29" s="4" t="s">
        <v>242</v>
      </c>
      <c r="G29" s="2" t="s">
        <v>243</v>
      </c>
      <c r="H29" s="2">
        <v>100</v>
      </c>
      <c r="I29" s="2" t="s">
        <v>35</v>
      </c>
      <c r="J29" s="2" t="s">
        <v>33</v>
      </c>
      <c r="M29" s="2">
        <v>0.75</v>
      </c>
      <c r="N29" s="2">
        <v>0.25</v>
      </c>
      <c r="O29" s="2" t="s">
        <v>34</v>
      </c>
      <c r="P29" s="2" t="s">
        <v>34</v>
      </c>
      <c r="Q29" s="2" t="s">
        <v>34</v>
      </c>
      <c r="R29" s="2" t="s">
        <v>34</v>
      </c>
      <c r="S29" s="2" t="s">
        <v>37</v>
      </c>
      <c r="T29" s="2" t="s">
        <v>246</v>
      </c>
      <c r="U29" s="2" t="s">
        <v>247</v>
      </c>
      <c r="V29" s="2">
        <v>462</v>
      </c>
    </row>
    <row r="30" spans="1:22" ht="13" thickBot="1">
      <c r="A30" s="2" t="s">
        <v>154</v>
      </c>
      <c r="B30" s="6">
        <v>46545250</v>
      </c>
      <c r="C30" s="2" t="s">
        <v>26</v>
      </c>
      <c r="D30" s="2" t="s">
        <v>46</v>
      </c>
      <c r="E30" s="3" t="str">
        <f>HYPERLINK("http://www.genecards.org/cgi-bin/carddisp.pl?gene=LRRC2","LRRC2")</f>
        <v>LRRC2</v>
      </c>
      <c r="F30" s="4" t="s">
        <v>307</v>
      </c>
      <c r="G30" s="2" t="s">
        <v>308</v>
      </c>
      <c r="H30" s="2">
        <v>383</v>
      </c>
      <c r="I30" s="2" t="s">
        <v>33</v>
      </c>
      <c r="J30" s="2" t="s">
        <v>36</v>
      </c>
      <c r="M30" s="2">
        <v>0.75</v>
      </c>
      <c r="N30" s="2">
        <v>0.25</v>
      </c>
      <c r="O30" s="2" t="s">
        <v>34</v>
      </c>
      <c r="P30" s="2" t="s">
        <v>34</v>
      </c>
      <c r="Q30" s="2" t="s">
        <v>34</v>
      </c>
      <c r="R30" s="2" t="s">
        <v>34</v>
      </c>
      <c r="S30" s="2" t="s">
        <v>37</v>
      </c>
      <c r="T30" s="2" t="s">
        <v>311</v>
      </c>
      <c r="U30" s="2" t="s">
        <v>312</v>
      </c>
      <c r="V30" s="2">
        <v>54</v>
      </c>
    </row>
    <row r="31" spans="1:22" ht="13" thickBot="1">
      <c r="A31" s="2" t="s">
        <v>112</v>
      </c>
      <c r="B31" s="6">
        <v>99731404</v>
      </c>
      <c r="C31" s="2" t="s">
        <v>26</v>
      </c>
      <c r="D31" s="2" t="s">
        <v>46</v>
      </c>
      <c r="E31" s="3" t="str">
        <f>HYPERLINK("http://www.genecards.org/cgi-bin/carddisp.pl?gene=LYSMD4","LYSMD4")</f>
        <v>LYSMD4</v>
      </c>
      <c r="F31" s="4" t="s">
        <v>155</v>
      </c>
      <c r="G31" s="2" t="s">
        <v>156</v>
      </c>
      <c r="H31" s="2">
        <v>109</v>
      </c>
      <c r="I31" s="2" t="s">
        <v>36</v>
      </c>
      <c r="J31" s="2" t="s">
        <v>31</v>
      </c>
      <c r="M31" s="2">
        <v>0.75</v>
      </c>
      <c r="N31" s="2">
        <v>0.25</v>
      </c>
      <c r="O31" s="2" t="s">
        <v>34</v>
      </c>
      <c r="P31" s="2" t="s">
        <v>34</v>
      </c>
      <c r="Q31" s="2" t="s">
        <v>34</v>
      </c>
      <c r="R31" s="2" t="s">
        <v>34</v>
      </c>
      <c r="S31" s="2" t="s">
        <v>37</v>
      </c>
      <c r="T31" s="2" t="s">
        <v>159</v>
      </c>
      <c r="U31" s="2" t="s">
        <v>160</v>
      </c>
      <c r="V31" s="2">
        <v>429</v>
      </c>
    </row>
    <row r="32" spans="1:22" ht="13" thickBot="1">
      <c r="A32" s="2" t="s">
        <v>292</v>
      </c>
      <c r="B32" s="6">
        <v>41920834</v>
      </c>
      <c r="C32" s="2" t="s">
        <v>26</v>
      </c>
      <c r="D32" s="2" t="s">
        <v>27</v>
      </c>
      <c r="E32" s="3" t="str">
        <f>HYPERLINK("http://www.genecards.org/cgi-bin/carddisp.pl?gene=MED20","MED20")</f>
        <v>MED20</v>
      </c>
      <c r="F32" s="4" t="s">
        <v>309</v>
      </c>
      <c r="G32" s="2" t="s">
        <v>310</v>
      </c>
      <c r="H32" s="2">
        <v>109</v>
      </c>
      <c r="I32" s="2" t="s">
        <v>36</v>
      </c>
      <c r="J32" s="2" t="s">
        <v>31</v>
      </c>
      <c r="M32" s="2">
        <v>0.75</v>
      </c>
      <c r="N32" s="2">
        <v>0.25</v>
      </c>
      <c r="O32" s="2" t="s">
        <v>34</v>
      </c>
      <c r="P32" s="2" t="s">
        <v>34</v>
      </c>
      <c r="Q32" s="2" t="s">
        <v>34</v>
      </c>
      <c r="R32" s="2" t="s">
        <v>34</v>
      </c>
      <c r="S32" s="2" t="s">
        <v>37</v>
      </c>
      <c r="T32" s="2" t="s">
        <v>390</v>
      </c>
      <c r="U32" s="2" t="s">
        <v>391</v>
      </c>
      <c r="V32" s="2">
        <v>403</v>
      </c>
    </row>
    <row r="33" spans="1:22" ht="13" thickBot="1">
      <c r="A33" s="2" t="s">
        <v>130</v>
      </c>
      <c r="B33" s="6">
        <v>32522226</v>
      </c>
      <c r="C33" s="2" t="s">
        <v>26</v>
      </c>
      <c r="D33" s="2" t="s">
        <v>46</v>
      </c>
      <c r="E33" s="3" t="str">
        <f>HYPERLINK("http://www.genecards.org/cgi-bin/carddisp.pl?gene=N4BP2L2","N4BP2L2")</f>
        <v>N4BP2L2</v>
      </c>
      <c r="F33" s="4" t="s">
        <v>133</v>
      </c>
      <c r="G33" s="2" t="s">
        <v>134</v>
      </c>
      <c r="H33" s="2">
        <v>156</v>
      </c>
      <c r="I33" s="2" t="s">
        <v>33</v>
      </c>
      <c r="J33" s="2" t="s">
        <v>35</v>
      </c>
      <c r="M33" s="2">
        <v>0.75</v>
      </c>
      <c r="N33" s="2">
        <v>0.25</v>
      </c>
      <c r="O33" s="2" t="s">
        <v>34</v>
      </c>
      <c r="P33" s="2" t="s">
        <v>34</v>
      </c>
      <c r="Q33" s="2" t="s">
        <v>34</v>
      </c>
      <c r="R33" s="2" t="s">
        <v>34</v>
      </c>
      <c r="S33" s="2" t="s">
        <v>37</v>
      </c>
      <c r="T33" s="2" t="s">
        <v>138</v>
      </c>
      <c r="U33" s="2" t="s">
        <v>139</v>
      </c>
      <c r="V33" s="2">
        <v>884</v>
      </c>
    </row>
    <row r="34" spans="1:22" ht="13" thickBot="1">
      <c r="A34" s="2" t="s">
        <v>162</v>
      </c>
      <c r="B34" s="6">
        <v>66826749</v>
      </c>
      <c r="C34" s="2" t="s">
        <v>26</v>
      </c>
      <c r="D34" s="2" t="s">
        <v>46</v>
      </c>
      <c r="E34" s="3" t="str">
        <f>HYPERLINK("http://www.genecards.org/cgi-bin/carddisp.pl?gene=NAE1","NAE1")</f>
        <v>NAE1</v>
      </c>
      <c r="F34" s="4" t="s">
        <v>167</v>
      </c>
      <c r="G34" s="2" t="s">
        <v>168</v>
      </c>
      <c r="H34" s="2">
        <v>78</v>
      </c>
      <c r="I34" s="2" t="s">
        <v>35</v>
      </c>
      <c r="J34" s="2" t="s">
        <v>36</v>
      </c>
      <c r="M34" s="2">
        <v>0.75</v>
      </c>
      <c r="N34" s="2">
        <v>0.25</v>
      </c>
      <c r="O34" s="2" t="s">
        <v>34</v>
      </c>
      <c r="P34" s="2" t="s">
        <v>34</v>
      </c>
      <c r="Q34" s="2" t="s">
        <v>34</v>
      </c>
      <c r="R34" s="2" t="s">
        <v>34</v>
      </c>
      <c r="S34" s="2" t="s">
        <v>37</v>
      </c>
      <c r="T34" s="2" t="s">
        <v>169</v>
      </c>
      <c r="U34" s="2" t="s">
        <v>170</v>
      </c>
      <c r="V34" s="2">
        <v>1340</v>
      </c>
    </row>
    <row r="35" spans="1:22" ht="13" thickBot="1">
      <c r="A35" s="2" t="s">
        <v>166</v>
      </c>
      <c r="B35" s="6">
        <v>89981511</v>
      </c>
      <c r="C35" s="2" t="s">
        <v>26</v>
      </c>
      <c r="D35" s="2" t="s">
        <v>27</v>
      </c>
      <c r="E35" s="3" t="str">
        <f>HYPERLINK("http://www.genecards.org/cgi-bin/carddisp.pl?gene=NBN","NBN")</f>
        <v>NBN</v>
      </c>
      <c r="F35" s="4" t="s">
        <v>174</v>
      </c>
      <c r="G35" s="2" t="s">
        <v>175</v>
      </c>
      <c r="H35" s="2">
        <v>395</v>
      </c>
      <c r="I35" s="2" t="s">
        <v>35</v>
      </c>
      <c r="J35" s="2" t="s">
        <v>36</v>
      </c>
      <c r="M35" s="2">
        <v>0.75</v>
      </c>
      <c r="N35" s="2">
        <v>0.25</v>
      </c>
      <c r="O35" s="2" t="s">
        <v>34</v>
      </c>
      <c r="P35" s="2" t="s">
        <v>34</v>
      </c>
      <c r="Q35" s="2" t="s">
        <v>34</v>
      </c>
      <c r="R35" s="2" t="s">
        <v>34</v>
      </c>
      <c r="S35" s="2" t="s">
        <v>37</v>
      </c>
      <c r="T35" s="2" t="s">
        <v>409</v>
      </c>
      <c r="U35" s="2" t="s">
        <v>410</v>
      </c>
      <c r="V35" s="2">
        <v>1984</v>
      </c>
    </row>
    <row r="36" spans="1:22" ht="25" thickBot="1">
      <c r="A36" s="2" t="s">
        <v>186</v>
      </c>
      <c r="B36" s="6">
        <v>58165830</v>
      </c>
      <c r="C36" s="2" t="s">
        <v>25</v>
      </c>
      <c r="D36" s="2" t="s">
        <v>46</v>
      </c>
      <c r="E36" s="3" t="str">
        <f>HYPERLINK("http://www.genecards.org/cgi-bin/carddisp.pl?gene=NEDD4L","NEDD4L")</f>
        <v>NEDD4L</v>
      </c>
      <c r="F36" s="4" t="s">
        <v>189</v>
      </c>
      <c r="G36" s="2" t="s">
        <v>190</v>
      </c>
      <c r="H36" s="2">
        <v>204</v>
      </c>
      <c r="I36" s="2" t="s">
        <v>31</v>
      </c>
      <c r="J36" s="2" t="s">
        <v>36</v>
      </c>
      <c r="M36" s="2">
        <v>0.75</v>
      </c>
      <c r="N36" s="2">
        <v>0.25</v>
      </c>
      <c r="O36" s="2" t="s">
        <v>34</v>
      </c>
      <c r="P36" s="2" t="s">
        <v>34</v>
      </c>
      <c r="Q36" s="2" t="s">
        <v>34</v>
      </c>
      <c r="R36" s="2" t="s">
        <v>34</v>
      </c>
      <c r="S36" s="2" t="s">
        <v>37</v>
      </c>
      <c r="T36" s="2" t="s">
        <v>191</v>
      </c>
      <c r="U36" s="2" t="s">
        <v>192</v>
      </c>
      <c r="V36" s="2">
        <v>396</v>
      </c>
    </row>
    <row r="37" spans="1:22" ht="13" thickBot="1">
      <c r="A37" s="2" t="s">
        <v>331</v>
      </c>
      <c r="B37" s="6">
        <v>124292863</v>
      </c>
      <c r="C37" s="2" t="s">
        <v>25</v>
      </c>
      <c r="D37" s="2" t="s">
        <v>27</v>
      </c>
      <c r="E37" s="3" t="str">
        <f>HYPERLINK("http://www.genecards.org/cgi-bin/carddisp.pl?gene=NEK6","NEK6")</f>
        <v>NEK6</v>
      </c>
      <c r="F37" s="4" t="s">
        <v>339</v>
      </c>
      <c r="G37" s="2" t="s">
        <v>340</v>
      </c>
      <c r="H37" s="2">
        <v>183</v>
      </c>
      <c r="I37" s="2" t="s">
        <v>33</v>
      </c>
      <c r="J37" s="2" t="s">
        <v>35</v>
      </c>
      <c r="M37" s="2">
        <v>0.75</v>
      </c>
      <c r="N37" s="2">
        <v>0.25</v>
      </c>
      <c r="O37" s="2" t="s">
        <v>34</v>
      </c>
      <c r="P37" s="2" t="s">
        <v>34</v>
      </c>
      <c r="Q37" s="2" t="s">
        <v>34</v>
      </c>
      <c r="R37" s="2" t="s">
        <v>34</v>
      </c>
      <c r="S37" s="2" t="s">
        <v>37</v>
      </c>
      <c r="T37" s="2" t="s">
        <v>427</v>
      </c>
      <c r="U37" s="2" t="s">
        <v>428</v>
      </c>
      <c r="V37" s="2">
        <v>203</v>
      </c>
    </row>
    <row r="38" spans="1:22" ht="13" thickBot="1">
      <c r="A38" s="2" t="s">
        <v>154</v>
      </c>
      <c r="B38" s="6">
        <v>48539707</v>
      </c>
      <c r="C38" s="2" t="s">
        <v>26</v>
      </c>
      <c r="D38" s="2" t="s">
        <v>27</v>
      </c>
      <c r="E38" s="3" t="str">
        <f>HYPERLINK("http://www.genecards.org/cgi-bin/carddisp.pl?gene=PFKFB4","PFKFB4")</f>
        <v>PFKFB4</v>
      </c>
      <c r="F38" s="4" t="s">
        <v>231</v>
      </c>
      <c r="G38" s="2" t="s">
        <v>232</v>
      </c>
      <c r="H38" s="2">
        <v>717</v>
      </c>
      <c r="I38" s="2" t="s">
        <v>33</v>
      </c>
      <c r="J38" s="2" t="s">
        <v>31</v>
      </c>
      <c r="M38" s="2">
        <v>0.75</v>
      </c>
      <c r="N38" s="2">
        <v>0.25</v>
      </c>
      <c r="O38" s="2" t="s">
        <v>34</v>
      </c>
      <c r="P38" s="2" t="s">
        <v>34</v>
      </c>
      <c r="Q38" s="2" t="s">
        <v>34</v>
      </c>
      <c r="R38" s="2" t="s">
        <v>34</v>
      </c>
      <c r="S38" s="2" t="s">
        <v>37</v>
      </c>
      <c r="T38" s="2" t="s">
        <v>317</v>
      </c>
      <c r="U38" s="2" t="s">
        <v>318</v>
      </c>
      <c r="V38" s="2">
        <v>33</v>
      </c>
    </row>
    <row r="39" spans="1:22" ht="13" thickBot="1">
      <c r="A39" s="2" t="s">
        <v>103</v>
      </c>
      <c r="B39" s="6">
        <v>42132449</v>
      </c>
      <c r="C39" s="2" t="s">
        <v>26</v>
      </c>
      <c r="D39" s="2" t="s">
        <v>27</v>
      </c>
      <c r="E39" s="3" t="str">
        <f>HYPERLINK("http://www.genecards.org/cgi-bin/carddisp.pl?gene=POU2F2","POU2F2")</f>
        <v>POU2F2</v>
      </c>
      <c r="F39" s="4" t="s">
        <v>148</v>
      </c>
      <c r="G39" s="2" t="s">
        <v>149</v>
      </c>
      <c r="H39" s="2">
        <v>23</v>
      </c>
      <c r="I39" s="2" t="s">
        <v>35</v>
      </c>
      <c r="J39" s="2" t="s">
        <v>36</v>
      </c>
      <c r="M39" s="2">
        <v>0.75</v>
      </c>
      <c r="N39" s="2">
        <v>0.25</v>
      </c>
      <c r="O39" s="2" t="s">
        <v>34</v>
      </c>
      <c r="P39" s="2" t="s">
        <v>34</v>
      </c>
      <c r="Q39" s="2" t="s">
        <v>34</v>
      </c>
      <c r="R39" s="2" t="s">
        <v>34</v>
      </c>
      <c r="S39" s="2" t="s">
        <v>37</v>
      </c>
      <c r="T39" s="2" t="s">
        <v>227</v>
      </c>
      <c r="U39" s="2" t="s">
        <v>228</v>
      </c>
      <c r="V39" s="2">
        <v>42</v>
      </c>
    </row>
    <row r="40" spans="1:22" ht="13" thickBot="1">
      <c r="A40" s="2" t="s">
        <v>121</v>
      </c>
      <c r="B40" s="6">
        <v>27138428</v>
      </c>
      <c r="C40" s="2" t="s">
        <v>26</v>
      </c>
      <c r="D40" s="2" t="s">
        <v>46</v>
      </c>
      <c r="E40" s="3" t="str">
        <f>HYPERLINK("http://www.genecards.org/cgi-bin/carddisp.pl?gene=PRR30","PRR30")</f>
        <v>PRR30</v>
      </c>
      <c r="F40" s="4" t="s">
        <v>255</v>
      </c>
      <c r="G40" s="2" t="s">
        <v>256</v>
      </c>
      <c r="H40" s="2">
        <v>361</v>
      </c>
      <c r="I40" s="2" t="s">
        <v>35</v>
      </c>
      <c r="J40" s="2" t="s">
        <v>36</v>
      </c>
      <c r="M40" s="2">
        <v>0.75</v>
      </c>
      <c r="N40" s="2">
        <v>0.25</v>
      </c>
      <c r="O40" s="2" t="s">
        <v>34</v>
      </c>
      <c r="P40" s="2" t="s">
        <v>34</v>
      </c>
      <c r="Q40" s="2" t="s">
        <v>34</v>
      </c>
      <c r="R40" s="2" t="s">
        <v>34</v>
      </c>
      <c r="S40" s="2" t="s">
        <v>37</v>
      </c>
      <c r="T40" s="2" t="s">
        <v>258</v>
      </c>
      <c r="U40" s="2" t="s">
        <v>259</v>
      </c>
      <c r="V40" s="2">
        <v>65</v>
      </c>
    </row>
    <row r="41" spans="1:22" ht="13" thickBot="1">
      <c r="A41" s="2" t="s">
        <v>23</v>
      </c>
      <c r="B41" s="6">
        <v>58617689</v>
      </c>
      <c r="C41" s="2" t="s">
        <v>25</v>
      </c>
      <c r="D41" s="2" t="s">
        <v>46</v>
      </c>
      <c r="E41" s="3" t="str">
        <f>HYPERLINK("http://www.genecards.org/cgi-bin/carddisp.pl?gene=RAB3C","RAB3C")</f>
        <v>RAB3C</v>
      </c>
      <c r="F41" s="4" t="s">
        <v>368</v>
      </c>
      <c r="G41" s="2" t="s">
        <v>369</v>
      </c>
      <c r="H41" s="2">
        <v>39</v>
      </c>
      <c r="I41" s="2" t="s">
        <v>36</v>
      </c>
      <c r="J41" s="2" t="s">
        <v>33</v>
      </c>
      <c r="M41" s="2">
        <v>0.75</v>
      </c>
      <c r="N41" s="2">
        <v>0.25</v>
      </c>
      <c r="O41" s="2" t="s">
        <v>34</v>
      </c>
      <c r="P41" s="2" t="s">
        <v>34</v>
      </c>
      <c r="Q41" s="2" t="s">
        <v>34</v>
      </c>
      <c r="R41" s="2" t="s">
        <v>34</v>
      </c>
      <c r="S41" s="2" t="s">
        <v>37</v>
      </c>
      <c r="T41" s="2" t="s">
        <v>370</v>
      </c>
      <c r="U41" s="2" t="s">
        <v>371</v>
      </c>
      <c r="V41" s="2">
        <v>710</v>
      </c>
    </row>
    <row r="42" spans="1:22" ht="13" thickBot="1">
      <c r="A42" s="2" t="s">
        <v>71</v>
      </c>
      <c r="B42" s="6">
        <v>69739827</v>
      </c>
      <c r="C42" s="2" t="s">
        <v>25</v>
      </c>
      <c r="D42" s="2" t="s">
        <v>27</v>
      </c>
      <c r="E42" s="3" t="str">
        <f>HYPERLINK("http://www.genecards.org/cgi-bin/carddisp.pl?gene=RAB3IP","RAB3IP")</f>
        <v>RAB3IP</v>
      </c>
      <c r="F42" s="4" t="s">
        <v>89</v>
      </c>
      <c r="G42" s="2" t="s">
        <v>90</v>
      </c>
      <c r="H42" s="2">
        <v>436</v>
      </c>
      <c r="I42" s="2" t="s">
        <v>31</v>
      </c>
      <c r="J42" s="2" t="s">
        <v>36</v>
      </c>
      <c r="M42" s="2">
        <v>0.75</v>
      </c>
      <c r="N42" s="2">
        <v>0.25</v>
      </c>
      <c r="O42" s="2" t="s">
        <v>34</v>
      </c>
      <c r="P42" s="2" t="s">
        <v>34</v>
      </c>
      <c r="Q42" s="2" t="s">
        <v>34</v>
      </c>
      <c r="R42" s="2" t="s">
        <v>34</v>
      </c>
      <c r="S42" s="2" t="s">
        <v>37</v>
      </c>
      <c r="T42" s="2" t="s">
        <v>128</v>
      </c>
      <c r="U42" s="2" t="s">
        <v>129</v>
      </c>
      <c r="V42" s="2">
        <v>221</v>
      </c>
    </row>
    <row r="43" spans="1:22" ht="13" thickBot="1">
      <c r="A43" s="2" t="s">
        <v>96</v>
      </c>
      <c r="B43" s="6">
        <v>21057834</v>
      </c>
      <c r="C43" s="2" t="s">
        <v>25</v>
      </c>
      <c r="D43" s="2" t="s">
        <v>27</v>
      </c>
      <c r="E43" s="3" t="str">
        <f>HYPERLINK("http://www.genecards.org/cgi-bin/carddisp.pl?gene=RNASE8","RNASE8")</f>
        <v>RNASE8</v>
      </c>
      <c r="F43" s="4" t="s">
        <v>108</v>
      </c>
      <c r="G43" s="2" t="s">
        <v>109</v>
      </c>
      <c r="H43" s="2">
        <v>13</v>
      </c>
      <c r="I43" s="2" t="s">
        <v>36</v>
      </c>
      <c r="J43" s="2" t="s">
        <v>31</v>
      </c>
      <c r="M43" s="2">
        <v>0.75</v>
      </c>
      <c r="N43" s="2">
        <v>0.25</v>
      </c>
      <c r="O43" s="2" t="s">
        <v>34</v>
      </c>
      <c r="P43" s="2" t="s">
        <v>34</v>
      </c>
      <c r="Q43" s="2" t="s">
        <v>34</v>
      </c>
      <c r="R43" s="2" t="s">
        <v>34</v>
      </c>
      <c r="S43" s="2" t="s">
        <v>37</v>
      </c>
      <c r="T43" s="2" t="s">
        <v>142</v>
      </c>
      <c r="U43" s="2" t="s">
        <v>143</v>
      </c>
      <c r="V43" s="2">
        <v>2040</v>
      </c>
    </row>
    <row r="44" spans="1:22" ht="13" thickBot="1">
      <c r="A44" s="2" t="s">
        <v>392</v>
      </c>
      <c r="B44" s="6">
        <v>156643882</v>
      </c>
      <c r="C44" s="2" t="s">
        <v>25</v>
      </c>
      <c r="D44" s="2" t="s">
        <v>46</v>
      </c>
      <c r="E44" s="3" t="str">
        <f>HYPERLINK("http://www.genecards.org/cgi-bin/carddisp.pl?gene=RNF32","RNF32")</f>
        <v>RNF32</v>
      </c>
      <c r="F44" s="4" t="s">
        <v>401</v>
      </c>
      <c r="G44" s="2" t="s">
        <v>402</v>
      </c>
      <c r="H44" s="2">
        <v>4</v>
      </c>
      <c r="I44" s="2" t="s">
        <v>33</v>
      </c>
      <c r="J44" s="2" t="s">
        <v>35</v>
      </c>
      <c r="M44" s="2">
        <v>0.75</v>
      </c>
      <c r="N44" s="2">
        <v>0.25</v>
      </c>
      <c r="O44" s="2" t="s">
        <v>34</v>
      </c>
      <c r="P44" s="2" t="s">
        <v>34</v>
      </c>
      <c r="Q44" s="2" t="s">
        <v>34</v>
      </c>
      <c r="R44" s="2" t="s">
        <v>34</v>
      </c>
      <c r="S44" s="2" t="s">
        <v>37</v>
      </c>
      <c r="T44" s="2" t="s">
        <v>405</v>
      </c>
      <c r="U44" s="2" t="s">
        <v>406</v>
      </c>
      <c r="V44" s="2">
        <v>142</v>
      </c>
    </row>
    <row r="45" spans="1:22" ht="13" thickBot="1">
      <c r="A45" s="2" t="s">
        <v>437</v>
      </c>
      <c r="B45" s="6">
        <v>154398396</v>
      </c>
      <c r="C45" s="2" t="s">
        <v>25</v>
      </c>
      <c r="D45" s="2" t="s">
        <v>46</v>
      </c>
      <c r="E45" s="3" t="str">
        <f>HYPERLINK("http://www.genecards.org/cgi-bin/carddisp.pl?gene=RPL10","RPL10")</f>
        <v>RPL10</v>
      </c>
      <c r="F45" s="4" t="s">
        <v>446</v>
      </c>
      <c r="G45" s="2" t="s">
        <v>447</v>
      </c>
      <c r="H45" s="2">
        <v>293</v>
      </c>
      <c r="I45" s="2" t="s">
        <v>33</v>
      </c>
      <c r="J45" s="2" t="s">
        <v>35</v>
      </c>
      <c r="M45" s="2">
        <v>0.75</v>
      </c>
      <c r="N45" s="2">
        <v>0.25</v>
      </c>
      <c r="O45" s="2" t="s">
        <v>34</v>
      </c>
      <c r="P45" s="2" t="s">
        <v>34</v>
      </c>
      <c r="Q45" s="2" t="s">
        <v>34</v>
      </c>
      <c r="R45" s="2" t="s">
        <v>34</v>
      </c>
      <c r="S45" s="2" t="s">
        <v>37</v>
      </c>
      <c r="T45" s="2" t="s">
        <v>448</v>
      </c>
      <c r="U45" s="2" t="s">
        <v>449</v>
      </c>
      <c r="V45" s="2">
        <v>146</v>
      </c>
    </row>
    <row r="46" spans="1:22" ht="13" thickBot="1">
      <c r="A46" s="2" t="s">
        <v>292</v>
      </c>
      <c r="B46" s="6">
        <v>33200839</v>
      </c>
      <c r="C46" s="2" t="s">
        <v>26</v>
      </c>
      <c r="D46" s="2" t="s">
        <v>27</v>
      </c>
      <c r="E46" s="3" t="str">
        <f>HYPERLINK("http://www.genecards.org/cgi-bin/carddisp.pl?gene=RXRB","RXRB")</f>
        <v>RXRB</v>
      </c>
      <c r="F46" s="4" t="s">
        <v>301</v>
      </c>
      <c r="G46" s="2" t="s">
        <v>302</v>
      </c>
      <c r="H46" s="2">
        <v>13</v>
      </c>
      <c r="I46" s="2" t="s">
        <v>35</v>
      </c>
      <c r="J46" s="2" t="s">
        <v>33</v>
      </c>
      <c r="M46" s="2">
        <v>0.75</v>
      </c>
      <c r="N46" s="2">
        <v>0.25</v>
      </c>
      <c r="O46" s="2" t="s">
        <v>34</v>
      </c>
      <c r="P46" s="2" t="s">
        <v>34</v>
      </c>
      <c r="Q46" s="2" t="s">
        <v>34</v>
      </c>
      <c r="R46" s="2" t="s">
        <v>34</v>
      </c>
      <c r="S46" s="2" t="s">
        <v>37</v>
      </c>
      <c r="T46" s="2" t="s">
        <v>386</v>
      </c>
      <c r="U46" s="2" t="s">
        <v>387</v>
      </c>
      <c r="V46" s="2">
        <v>434</v>
      </c>
    </row>
    <row r="47" spans="1:22" ht="13" thickBot="1">
      <c r="A47" s="2" t="s">
        <v>154</v>
      </c>
      <c r="B47" s="6">
        <v>171014513</v>
      </c>
      <c r="C47" s="2" t="s">
        <v>26</v>
      </c>
      <c r="D47" s="2" t="s">
        <v>27</v>
      </c>
      <c r="E47" s="3" t="str">
        <f>HYPERLINK("http://www.genecards.org/cgi-bin/carddisp.pl?gene=SLC2A2","SLC2A2")</f>
        <v>SLC2A2</v>
      </c>
      <c r="F47" s="4" t="s">
        <v>161</v>
      </c>
      <c r="G47" s="2" t="s">
        <v>163</v>
      </c>
      <c r="H47" s="2">
        <v>634</v>
      </c>
      <c r="I47" s="2" t="s">
        <v>35</v>
      </c>
      <c r="J47" s="2" t="s">
        <v>36</v>
      </c>
      <c r="M47" s="2">
        <v>0.75</v>
      </c>
      <c r="N47" s="2">
        <v>0.25</v>
      </c>
      <c r="O47" s="2" t="s">
        <v>34</v>
      </c>
      <c r="P47" s="2" t="s">
        <v>34</v>
      </c>
      <c r="Q47" s="2" t="s">
        <v>34</v>
      </c>
      <c r="R47" s="2" t="s">
        <v>34</v>
      </c>
      <c r="S47" s="2" t="s">
        <v>37</v>
      </c>
      <c r="T47" s="2" t="s">
        <v>293</v>
      </c>
      <c r="U47" s="2" t="s">
        <v>294</v>
      </c>
      <c r="V47" s="2">
        <v>47</v>
      </c>
    </row>
    <row r="48" spans="1:22" ht="25" thickBot="1">
      <c r="A48" s="2" t="s">
        <v>267</v>
      </c>
      <c r="B48" s="6">
        <v>24302205</v>
      </c>
      <c r="C48" s="2" t="s">
        <v>25</v>
      </c>
      <c r="D48" s="2" t="s">
        <v>46</v>
      </c>
      <c r="E48" s="3" t="str">
        <f>HYPERLINK("http://www.genecards.org/cgi-bin/carddisp.pl?gene=SPECC1L","SPECC1L")</f>
        <v>SPECC1L</v>
      </c>
      <c r="F48" s="4" t="s">
        <v>268</v>
      </c>
      <c r="G48" s="2" t="s">
        <v>269</v>
      </c>
      <c r="H48" s="2">
        <v>153</v>
      </c>
      <c r="I48" s="2" t="s">
        <v>36</v>
      </c>
      <c r="J48" s="2" t="s">
        <v>33</v>
      </c>
      <c r="M48" s="2">
        <v>0.75</v>
      </c>
      <c r="N48" s="2">
        <v>0.25</v>
      </c>
      <c r="O48" s="2" t="s">
        <v>34</v>
      </c>
      <c r="P48" s="2" t="s">
        <v>34</v>
      </c>
      <c r="Q48" s="2" t="s">
        <v>34</v>
      </c>
      <c r="R48" s="2" t="s">
        <v>34</v>
      </c>
      <c r="S48" s="2" t="s">
        <v>37</v>
      </c>
      <c r="T48" s="2" t="s">
        <v>270</v>
      </c>
      <c r="U48" s="2" t="s">
        <v>271</v>
      </c>
      <c r="V48" s="2">
        <v>49</v>
      </c>
    </row>
    <row r="49" spans="1:22" ht="13" thickBot="1">
      <c r="A49" s="2" t="s">
        <v>121</v>
      </c>
      <c r="B49" s="6">
        <v>181896925</v>
      </c>
      <c r="C49" s="2" t="s">
        <v>25</v>
      </c>
      <c r="D49" s="2" t="s">
        <v>27</v>
      </c>
      <c r="E49" s="3" t="str">
        <f>HYPERLINK("http://www.genecards.org/cgi-bin/carddisp.pl?gene=SSFA2","SSFA2")</f>
        <v>SSFA2</v>
      </c>
      <c r="F49" s="4" t="s">
        <v>126</v>
      </c>
      <c r="G49" s="2" t="s">
        <v>127</v>
      </c>
      <c r="H49" s="2">
        <v>624</v>
      </c>
      <c r="I49" s="2" t="s">
        <v>31</v>
      </c>
      <c r="J49" s="2" t="s">
        <v>33</v>
      </c>
      <c r="M49" s="2">
        <v>0.75</v>
      </c>
      <c r="N49" s="2">
        <v>0.25</v>
      </c>
      <c r="O49" s="2" t="s">
        <v>34</v>
      </c>
      <c r="P49" s="2" t="s">
        <v>34</v>
      </c>
      <c r="Q49" s="2" t="s">
        <v>34</v>
      </c>
      <c r="R49" s="2" t="s">
        <v>34</v>
      </c>
      <c r="S49" s="2" t="s">
        <v>37</v>
      </c>
      <c r="T49" s="2" t="s">
        <v>240</v>
      </c>
      <c r="U49" s="2" t="s">
        <v>241</v>
      </c>
      <c r="V49" s="2">
        <v>198</v>
      </c>
    </row>
    <row r="50" spans="1:22" ht="13" thickBot="1">
      <c r="A50" s="2" t="s">
        <v>71</v>
      </c>
      <c r="B50" s="6">
        <v>22287216</v>
      </c>
      <c r="C50" s="2" t="s">
        <v>26</v>
      </c>
      <c r="D50" s="2" t="s">
        <v>27</v>
      </c>
      <c r="E50" s="3" t="str">
        <f>HYPERLINK("http://www.genecards.org/cgi-bin/carddisp.pl?gene=ST8SIA1","ST8SIA1")</f>
        <v>ST8SIA1</v>
      </c>
      <c r="F50" s="4" t="s">
        <v>78</v>
      </c>
      <c r="G50" s="2" t="s">
        <v>79</v>
      </c>
      <c r="H50" s="2">
        <v>795</v>
      </c>
      <c r="I50" s="2" t="s">
        <v>36</v>
      </c>
      <c r="J50" s="2" t="s">
        <v>31</v>
      </c>
      <c r="M50" s="2">
        <v>0.75</v>
      </c>
      <c r="N50" s="2">
        <v>0.25</v>
      </c>
      <c r="O50" s="2" t="s">
        <v>34</v>
      </c>
      <c r="P50" s="2" t="s">
        <v>34</v>
      </c>
      <c r="Q50" s="2" t="s">
        <v>34</v>
      </c>
      <c r="R50" s="2" t="s">
        <v>34</v>
      </c>
      <c r="S50" s="2" t="s">
        <v>37</v>
      </c>
      <c r="T50" s="2" t="s">
        <v>87</v>
      </c>
      <c r="U50" s="2" t="s">
        <v>88</v>
      </c>
      <c r="V50" s="2">
        <v>201</v>
      </c>
    </row>
    <row r="51" spans="1:22" ht="13" thickBot="1">
      <c r="A51" s="2" t="s">
        <v>85</v>
      </c>
      <c r="B51" s="6">
        <v>3668635</v>
      </c>
      <c r="C51" s="2" t="s">
        <v>26</v>
      </c>
      <c r="D51" s="2" t="s">
        <v>27</v>
      </c>
      <c r="E51" s="3" t="str">
        <f>HYPERLINK("http://www.genecards.org/cgi-bin/carddisp.pl?gene=TAX1BP3","TAX1BP3")</f>
        <v>TAX1BP3</v>
      </c>
      <c r="F51" s="4" t="s">
        <v>144</v>
      </c>
      <c r="G51" s="2" t="s">
        <v>145</v>
      </c>
      <c r="H51" s="2">
        <v>43</v>
      </c>
      <c r="I51" s="2" t="s">
        <v>35</v>
      </c>
      <c r="J51" s="2" t="s">
        <v>36</v>
      </c>
      <c r="M51" s="2">
        <v>0.75</v>
      </c>
      <c r="N51" s="2">
        <v>0.25</v>
      </c>
      <c r="O51" s="2" t="s">
        <v>34</v>
      </c>
      <c r="P51" s="2" t="s">
        <v>34</v>
      </c>
      <c r="Q51" s="2" t="s">
        <v>34</v>
      </c>
      <c r="R51" s="2" t="s">
        <v>34</v>
      </c>
      <c r="S51" s="2" t="s">
        <v>37</v>
      </c>
      <c r="T51" s="2" t="s">
        <v>184</v>
      </c>
      <c r="U51" s="2" t="s">
        <v>185</v>
      </c>
      <c r="V51" s="2">
        <v>366</v>
      </c>
    </row>
    <row r="52" spans="1:22" ht="13" thickBot="1">
      <c r="A52" s="2" t="s">
        <v>331</v>
      </c>
      <c r="B52" s="6">
        <v>79572780</v>
      </c>
      <c r="C52" s="2" t="s">
        <v>25</v>
      </c>
      <c r="D52" s="2" t="s">
        <v>46</v>
      </c>
      <c r="E52" s="3" t="str">
        <f>HYPERLINK("http://www.genecards.org/cgi-bin/carddisp.pl?gene=TLE4","TLE4")</f>
        <v>TLE4</v>
      </c>
      <c r="F52" s="4" t="s">
        <v>419</v>
      </c>
      <c r="G52" s="2" t="s">
        <v>420</v>
      </c>
      <c r="H52" s="2">
        <v>811</v>
      </c>
      <c r="I52" s="2" t="s">
        <v>36</v>
      </c>
      <c r="J52" s="2" t="s">
        <v>35</v>
      </c>
      <c r="M52" s="2">
        <v>0.75</v>
      </c>
      <c r="N52" s="2">
        <v>0.25</v>
      </c>
      <c r="O52" s="2" t="s">
        <v>34</v>
      </c>
      <c r="P52" s="2" t="s">
        <v>34</v>
      </c>
      <c r="Q52" s="2" t="s">
        <v>34</v>
      </c>
      <c r="R52" s="2" t="s">
        <v>34</v>
      </c>
      <c r="S52" s="2" t="s">
        <v>37</v>
      </c>
      <c r="T52" s="2" t="s">
        <v>423</v>
      </c>
      <c r="U52" s="2" t="s">
        <v>424</v>
      </c>
      <c r="V52" s="2">
        <v>190</v>
      </c>
    </row>
    <row r="53" spans="1:22" ht="13" thickBot="1">
      <c r="A53" s="2" t="s">
        <v>71</v>
      </c>
      <c r="B53" s="6">
        <v>27003381</v>
      </c>
      <c r="C53" s="2" t="s">
        <v>26</v>
      </c>
      <c r="D53" s="2" t="s">
        <v>46</v>
      </c>
      <c r="E53" s="3" t="str">
        <f>HYPERLINK("http://www.genecards.org/cgi-bin/carddisp.pl?gene=TM7SF3","TM7SF3")</f>
        <v>TM7SF3</v>
      </c>
      <c r="F53" s="4" t="s">
        <v>91</v>
      </c>
      <c r="G53" s="2" t="s">
        <v>92</v>
      </c>
      <c r="H53" s="2">
        <v>136</v>
      </c>
      <c r="I53" s="2" t="s">
        <v>33</v>
      </c>
      <c r="J53" s="2" t="s">
        <v>31</v>
      </c>
      <c r="M53" s="2">
        <v>0.75</v>
      </c>
      <c r="N53" s="2">
        <v>0.25</v>
      </c>
      <c r="O53" s="2" t="s">
        <v>34</v>
      </c>
      <c r="P53" s="2" t="s">
        <v>34</v>
      </c>
      <c r="Q53" s="2" t="s">
        <v>34</v>
      </c>
      <c r="R53" s="2" t="s">
        <v>34</v>
      </c>
      <c r="S53" s="2" t="s">
        <v>37</v>
      </c>
      <c r="T53" s="2" t="s">
        <v>97</v>
      </c>
      <c r="U53" s="2" t="s">
        <v>98</v>
      </c>
      <c r="V53" s="2">
        <v>1387</v>
      </c>
    </row>
    <row r="54" spans="1:22" ht="13" thickBot="1">
      <c r="A54" s="2" t="s">
        <v>260</v>
      </c>
      <c r="B54" s="6">
        <v>1183779</v>
      </c>
      <c r="C54" s="2" t="s">
        <v>26</v>
      </c>
      <c r="D54" s="2" t="s">
        <v>46</v>
      </c>
      <c r="E54" s="3" t="str">
        <f>HYPERLINK("http://www.genecards.org/cgi-bin/carddisp.pl?gene=TMEM74B","TMEM74B")</f>
        <v>TMEM74B</v>
      </c>
      <c r="F54" s="4" t="s">
        <v>261</v>
      </c>
      <c r="G54" s="2" t="s">
        <v>262</v>
      </c>
      <c r="H54" s="2">
        <v>482</v>
      </c>
      <c r="I54" s="2" t="s">
        <v>33</v>
      </c>
      <c r="J54" s="2" t="s">
        <v>31</v>
      </c>
      <c r="M54" s="2">
        <v>0.75</v>
      </c>
      <c r="N54" s="2">
        <v>0.25</v>
      </c>
      <c r="O54" s="2" t="s">
        <v>34</v>
      </c>
      <c r="P54" s="2" t="s">
        <v>34</v>
      </c>
      <c r="Q54" s="2" t="s">
        <v>34</v>
      </c>
      <c r="R54" s="2" t="s">
        <v>34</v>
      </c>
      <c r="S54" s="2" t="s">
        <v>37</v>
      </c>
      <c r="T54" s="2" t="s">
        <v>265</v>
      </c>
      <c r="U54" s="2" t="s">
        <v>266</v>
      </c>
      <c r="V54" s="2">
        <v>326</v>
      </c>
    </row>
    <row r="55" spans="1:22" ht="13" thickBot="1">
      <c r="A55" s="2" t="s">
        <v>237</v>
      </c>
      <c r="B55" s="6">
        <v>48134226</v>
      </c>
      <c r="C55" s="2" t="s">
        <v>26</v>
      </c>
      <c r="D55" s="2" t="s">
        <v>46</v>
      </c>
      <c r="E55" s="3" t="str">
        <f>HYPERLINK("http://www.genecards.org/cgi-bin/carddisp.pl?gene=TXK","TXK")</f>
        <v>TXK</v>
      </c>
      <c r="F55" s="4" t="s">
        <v>327</v>
      </c>
      <c r="G55" s="2" t="s">
        <v>328</v>
      </c>
      <c r="H55" s="2">
        <v>16</v>
      </c>
      <c r="I55" s="2" t="s">
        <v>36</v>
      </c>
      <c r="J55" s="2" t="s">
        <v>31</v>
      </c>
      <c r="M55" s="2">
        <v>0.75</v>
      </c>
      <c r="N55" s="2">
        <v>0.25</v>
      </c>
      <c r="O55" s="2" t="s">
        <v>34</v>
      </c>
      <c r="P55" s="2" t="s">
        <v>34</v>
      </c>
      <c r="Q55" s="2" t="s">
        <v>34</v>
      </c>
      <c r="R55" s="2" t="s">
        <v>34</v>
      </c>
      <c r="S55" s="2" t="s">
        <v>37</v>
      </c>
      <c r="T55" s="2" t="s">
        <v>335</v>
      </c>
      <c r="U55" s="2" t="s">
        <v>336</v>
      </c>
      <c r="V55" s="2">
        <v>3894</v>
      </c>
    </row>
    <row r="56" spans="1:22" ht="13" thickBot="1">
      <c r="A56" s="2" t="s">
        <v>166</v>
      </c>
      <c r="B56" s="6">
        <v>6829280</v>
      </c>
      <c r="C56" s="2" t="s">
        <v>26</v>
      </c>
      <c r="D56" s="2" t="s">
        <v>27</v>
      </c>
      <c r="E56" s="3" t="str">
        <f>HYPERLINK("http://www.genecards.org/cgi-bin/carddisp.pl?gene=XKR5","XKR5")</f>
        <v>XKR5</v>
      </c>
      <c r="F56" s="4" t="s">
        <v>319</v>
      </c>
      <c r="G56" s="2" t="s">
        <v>320</v>
      </c>
      <c r="H56" s="2">
        <v>420</v>
      </c>
      <c r="I56" s="2" t="s">
        <v>33</v>
      </c>
      <c r="J56" s="2" t="s">
        <v>35</v>
      </c>
      <c r="M56" s="2">
        <v>0.75</v>
      </c>
      <c r="N56" s="2">
        <v>0.25</v>
      </c>
      <c r="O56" s="2" t="s">
        <v>34</v>
      </c>
      <c r="P56" s="2" t="s">
        <v>34</v>
      </c>
      <c r="Q56" s="2" t="s">
        <v>34</v>
      </c>
      <c r="R56" s="2" t="s">
        <v>34</v>
      </c>
      <c r="S56" s="2" t="s">
        <v>37</v>
      </c>
      <c r="T56" s="2" t="s">
        <v>321</v>
      </c>
      <c r="U56" s="2" t="s">
        <v>322</v>
      </c>
      <c r="V56" s="2">
        <v>89</v>
      </c>
    </row>
    <row r="57" spans="1:22" ht="13" thickBot="1">
      <c r="A57" s="2" t="s">
        <v>71</v>
      </c>
      <c r="B57" s="6">
        <v>133007133</v>
      </c>
      <c r="C57" s="2" t="s">
        <v>25</v>
      </c>
      <c r="D57" s="2" t="s">
        <v>46</v>
      </c>
      <c r="E57" s="3" t="str">
        <f>HYPERLINK("http://www.genecards.org/cgi-bin/carddisp.pl?gene=ZNF26","ZNF26")</f>
        <v>ZNF26</v>
      </c>
      <c r="F57" s="4" t="s">
        <v>115</v>
      </c>
      <c r="G57" s="2" t="s">
        <v>116</v>
      </c>
      <c r="H57" s="2">
        <v>494</v>
      </c>
      <c r="I57" s="2" t="s">
        <v>33</v>
      </c>
      <c r="J57" s="2" t="s">
        <v>35</v>
      </c>
      <c r="M57" s="2">
        <v>0.75</v>
      </c>
      <c r="N57" s="2">
        <v>0.25</v>
      </c>
      <c r="O57" s="2" t="s">
        <v>34</v>
      </c>
      <c r="P57" s="2" t="s">
        <v>34</v>
      </c>
      <c r="Q57" s="2" t="s">
        <v>34</v>
      </c>
      <c r="R57" s="2" t="s">
        <v>34</v>
      </c>
      <c r="S57" s="2" t="s">
        <v>37</v>
      </c>
      <c r="T57" s="2" t="s">
        <v>117</v>
      </c>
      <c r="U57" s="2" t="s">
        <v>119</v>
      </c>
      <c r="V57" s="2">
        <v>490</v>
      </c>
    </row>
    <row r="58" spans="1:22" ht="13" thickBot="1">
      <c r="A58" s="2" t="s">
        <v>23</v>
      </c>
      <c r="B58" s="6">
        <v>150898533</v>
      </c>
      <c r="C58" s="2" t="s">
        <v>26</v>
      </c>
      <c r="D58" s="2" t="s">
        <v>27</v>
      </c>
      <c r="E58" s="3" t="str">
        <f>HYPERLINK("http://www.genecards.org/cgi-bin/carddisp.pl?gene=ZNF300","ZNF300")</f>
        <v>ZNF300</v>
      </c>
      <c r="F58" s="4" t="s">
        <v>272</v>
      </c>
      <c r="G58" s="2" t="s">
        <v>274</v>
      </c>
      <c r="H58" s="2">
        <v>414</v>
      </c>
      <c r="I58" s="2" t="s">
        <v>35</v>
      </c>
      <c r="J58" s="2" t="s">
        <v>33</v>
      </c>
      <c r="M58" s="2">
        <v>0.75</v>
      </c>
      <c r="N58" s="2">
        <v>0.25</v>
      </c>
      <c r="O58" s="2" t="s">
        <v>34</v>
      </c>
      <c r="P58" s="2" t="s">
        <v>34</v>
      </c>
      <c r="Q58" s="2" t="s">
        <v>34</v>
      </c>
      <c r="R58" s="2" t="s">
        <v>34</v>
      </c>
      <c r="S58" s="2" t="s">
        <v>37</v>
      </c>
      <c r="T58" s="2" t="s">
        <v>361</v>
      </c>
      <c r="U58" s="2" t="s">
        <v>362</v>
      </c>
      <c r="V58" s="2">
        <v>324</v>
      </c>
    </row>
    <row r="59" spans="1:22" ht="13" thickBot="1">
      <c r="A59" s="2" t="s">
        <v>103</v>
      </c>
      <c r="B59" s="6">
        <v>53109566</v>
      </c>
      <c r="C59" s="2" t="s">
        <v>26</v>
      </c>
      <c r="D59" s="2" t="s">
        <v>27</v>
      </c>
      <c r="E59" s="3" t="str">
        <f>HYPERLINK("http://www.genecards.org/cgi-bin/carddisp.pl?gene=ZNF415","ZNF415")</f>
        <v>ZNF415</v>
      </c>
      <c r="F59" s="4" t="s">
        <v>113</v>
      </c>
      <c r="G59" s="2" t="s">
        <v>114</v>
      </c>
      <c r="H59" s="2">
        <v>597</v>
      </c>
      <c r="I59" s="2" t="s">
        <v>33</v>
      </c>
      <c r="J59" s="2" t="s">
        <v>35</v>
      </c>
      <c r="M59" s="2">
        <v>0.75</v>
      </c>
      <c r="N59" s="2">
        <v>0.25</v>
      </c>
      <c r="O59" s="2" t="s">
        <v>34</v>
      </c>
      <c r="P59" s="2" t="s">
        <v>34</v>
      </c>
      <c r="Q59" s="2" t="s">
        <v>34</v>
      </c>
      <c r="R59" s="2" t="s">
        <v>34</v>
      </c>
      <c r="S59" s="2" t="s">
        <v>37</v>
      </c>
      <c r="T59" s="2" t="s">
        <v>213</v>
      </c>
      <c r="U59" s="2" t="s">
        <v>214</v>
      </c>
      <c r="V59" s="2">
        <v>133</v>
      </c>
    </row>
    <row r="60" spans="1:22" ht="13" thickBot="1">
      <c r="A60" s="2" t="s">
        <v>103</v>
      </c>
      <c r="B60" s="6">
        <v>21166365</v>
      </c>
      <c r="C60" s="2" t="s">
        <v>25</v>
      </c>
      <c r="D60" s="2" t="s">
        <v>46</v>
      </c>
      <c r="E60" s="3" t="str">
        <f>HYPERLINK("http://www.genecards.org/cgi-bin/carddisp.pl?gene=ZNF431","ZNF431")</f>
        <v>ZNF431</v>
      </c>
      <c r="F60" s="4" t="s">
        <v>204</v>
      </c>
      <c r="G60" s="2" t="s">
        <v>206</v>
      </c>
      <c r="H60" s="2">
        <v>290</v>
      </c>
      <c r="I60" s="2" t="s">
        <v>31</v>
      </c>
      <c r="J60" s="2" t="s">
        <v>36</v>
      </c>
      <c r="M60" s="2">
        <v>0.75</v>
      </c>
      <c r="N60" s="2">
        <v>0.25</v>
      </c>
      <c r="O60" s="2" t="s">
        <v>34</v>
      </c>
      <c r="P60" s="2" t="s">
        <v>34</v>
      </c>
      <c r="Q60" s="2" t="s">
        <v>34</v>
      </c>
      <c r="R60" s="2" t="s">
        <v>34</v>
      </c>
      <c r="S60" s="2" t="s">
        <v>37</v>
      </c>
      <c r="T60" s="2" t="s">
        <v>207</v>
      </c>
      <c r="U60" s="2" t="s">
        <v>208</v>
      </c>
      <c r="V60" s="2">
        <v>158</v>
      </c>
    </row>
    <row r="61" spans="1:22" ht="13" thickBot="1">
      <c r="A61" s="2" t="s">
        <v>23</v>
      </c>
      <c r="B61" s="6">
        <v>178946986</v>
      </c>
      <c r="C61" s="2" t="s">
        <v>25</v>
      </c>
      <c r="D61" s="2" t="s">
        <v>46</v>
      </c>
      <c r="E61" s="3" t="str">
        <f>HYPERLINK("http://www.genecards.org/cgi-bin/carddisp.pl?gene=ZNF454","ZNF454")</f>
        <v>ZNF454</v>
      </c>
      <c r="F61" s="4" t="s">
        <v>343</v>
      </c>
      <c r="G61" s="2" t="s">
        <v>344</v>
      </c>
      <c r="H61" s="2">
        <v>253</v>
      </c>
      <c r="I61" s="2" t="s">
        <v>31</v>
      </c>
      <c r="J61" s="2" t="s">
        <v>33</v>
      </c>
      <c r="M61" s="2">
        <v>0.75</v>
      </c>
      <c r="N61" s="2">
        <v>0.25</v>
      </c>
      <c r="O61" s="2" t="s">
        <v>34</v>
      </c>
      <c r="P61" s="2" t="s">
        <v>34</v>
      </c>
      <c r="Q61" s="2" t="s">
        <v>34</v>
      </c>
      <c r="R61" s="2" t="s">
        <v>34</v>
      </c>
      <c r="S61" s="2" t="s">
        <v>37</v>
      </c>
      <c r="T61" s="2" t="s">
        <v>345</v>
      </c>
      <c r="U61" s="2" t="s">
        <v>347</v>
      </c>
      <c r="V61" s="2">
        <v>32</v>
      </c>
    </row>
    <row r="62" spans="1:22" ht="13" thickBot="1">
      <c r="A62" s="2" t="s">
        <v>103</v>
      </c>
      <c r="B62" s="6">
        <v>56460733</v>
      </c>
      <c r="C62" s="2" t="s">
        <v>26</v>
      </c>
      <c r="D62" s="2" t="s">
        <v>27</v>
      </c>
      <c r="E62" s="3" t="str">
        <f>HYPERLINK("http://www.genecards.org/cgi-bin/carddisp.pl?gene=ZNF667","ZNF667")</f>
        <v>ZNF667</v>
      </c>
      <c r="F62" s="4" t="s">
        <v>180</v>
      </c>
      <c r="G62" s="2" t="s">
        <v>181</v>
      </c>
      <c r="H62" s="2">
        <v>305</v>
      </c>
      <c r="I62" s="2" t="s">
        <v>33</v>
      </c>
      <c r="J62" s="2" t="s">
        <v>35</v>
      </c>
      <c r="M62" s="2">
        <v>0.75</v>
      </c>
      <c r="N62" s="2">
        <v>0.25</v>
      </c>
      <c r="O62" s="2" t="s">
        <v>34</v>
      </c>
      <c r="P62" s="2" t="s">
        <v>34</v>
      </c>
      <c r="Q62" s="2" t="s">
        <v>34</v>
      </c>
      <c r="R62" s="2" t="s">
        <v>34</v>
      </c>
      <c r="S62" s="2" t="s">
        <v>37</v>
      </c>
      <c r="T62" s="2" t="s">
        <v>233</v>
      </c>
      <c r="U62" s="2" t="s">
        <v>234</v>
      </c>
      <c r="V62" s="2">
        <v>782</v>
      </c>
    </row>
    <row r="63" spans="1:22" ht="17" thickBot="1">
      <c r="B63" s="7"/>
      <c r="F63" s="4"/>
    </row>
    <row r="64" spans="1:22" ht="12">
      <c r="F64" s="4"/>
    </row>
    <row r="65" spans="6:6" ht="12">
      <c r="F65" s="4"/>
    </row>
    <row r="66" spans="6:6" ht="12">
      <c r="F66" s="4"/>
    </row>
    <row r="67" spans="6:6" ht="12">
      <c r="F67" s="4"/>
    </row>
    <row r="68" spans="6:6" ht="12">
      <c r="F68" s="4"/>
    </row>
    <row r="69" spans="6:6" ht="12">
      <c r="F69" s="4"/>
    </row>
    <row r="70" spans="6:6" ht="12">
      <c r="F70" s="4"/>
    </row>
    <row r="71" spans="6:6" ht="12">
      <c r="F71" s="4"/>
    </row>
    <row r="72" spans="6:6" ht="12">
      <c r="F72" s="4"/>
    </row>
    <row r="73" spans="6:6" ht="12">
      <c r="F73" s="4"/>
    </row>
    <row r="74" spans="6:6" ht="12">
      <c r="F74" s="4"/>
    </row>
    <row r="75" spans="6:6" ht="12">
      <c r="F75" s="4"/>
    </row>
    <row r="76" spans="6:6" ht="12">
      <c r="F76" s="4"/>
    </row>
    <row r="77" spans="6:6" ht="12">
      <c r="F77" s="4"/>
    </row>
    <row r="78" spans="6:6" ht="12">
      <c r="F78" s="4"/>
    </row>
    <row r="79" spans="6:6" ht="12">
      <c r="F79" s="4"/>
    </row>
    <row r="80" spans="6:6" ht="12">
      <c r="F80" s="4"/>
    </row>
    <row r="81" spans="6:6" ht="12">
      <c r="F81" s="4"/>
    </row>
    <row r="82" spans="6:6" ht="12">
      <c r="F82" s="4"/>
    </row>
    <row r="83" spans="6:6" ht="12">
      <c r="F83" s="4"/>
    </row>
    <row r="84" spans="6:6" ht="12">
      <c r="F84" s="4"/>
    </row>
    <row r="85" spans="6:6" ht="12">
      <c r="F85" s="4"/>
    </row>
    <row r="86" spans="6:6" ht="12">
      <c r="F86" s="4"/>
    </row>
    <row r="87" spans="6:6" ht="12">
      <c r="F87" s="4"/>
    </row>
    <row r="88" spans="6:6" ht="12">
      <c r="F88" s="4"/>
    </row>
    <row r="89" spans="6:6" ht="12">
      <c r="F89" s="4"/>
    </row>
    <row r="90" spans="6:6" ht="12">
      <c r="F90" s="4"/>
    </row>
    <row r="91" spans="6:6" ht="12">
      <c r="F91" s="4"/>
    </row>
    <row r="92" spans="6:6" ht="12">
      <c r="F92" s="4"/>
    </row>
    <row r="93" spans="6:6" ht="12">
      <c r="F93" s="4"/>
    </row>
    <row r="94" spans="6:6" ht="12">
      <c r="F94" s="4"/>
    </row>
    <row r="95" spans="6:6" ht="12">
      <c r="F95" s="4"/>
    </row>
    <row r="96" spans="6:6" ht="12">
      <c r="F96" s="4"/>
    </row>
    <row r="97" spans="6:6" ht="12">
      <c r="F97" s="4"/>
    </row>
    <row r="98" spans="6:6" ht="12">
      <c r="F98" s="4"/>
    </row>
    <row r="99" spans="6:6" ht="12">
      <c r="F99" s="4"/>
    </row>
    <row r="100" spans="6:6" ht="12">
      <c r="F100" s="4"/>
    </row>
    <row r="101" spans="6:6" ht="12">
      <c r="F101" s="4"/>
    </row>
    <row r="102" spans="6:6" ht="12">
      <c r="F102" s="4"/>
    </row>
    <row r="103" spans="6:6" ht="12">
      <c r="F103" s="4"/>
    </row>
    <row r="104" spans="6:6" ht="12">
      <c r="F104" s="4"/>
    </row>
    <row r="105" spans="6:6" ht="12">
      <c r="F105" s="4"/>
    </row>
    <row r="106" spans="6:6" ht="12">
      <c r="F106" s="4"/>
    </row>
    <row r="107" spans="6:6" ht="12">
      <c r="F107" s="4"/>
    </row>
    <row r="108" spans="6:6" ht="12">
      <c r="F108" s="4"/>
    </row>
    <row r="109" spans="6:6" ht="12">
      <c r="F109" s="4"/>
    </row>
    <row r="110" spans="6:6" ht="12">
      <c r="F110" s="4"/>
    </row>
    <row r="111" spans="6:6" ht="12">
      <c r="F111" s="4"/>
    </row>
    <row r="112" spans="6:6" ht="12">
      <c r="F112" s="4"/>
    </row>
    <row r="113" spans="6:6" ht="12">
      <c r="F113" s="4"/>
    </row>
    <row r="114" spans="6:6" ht="12">
      <c r="F114" s="4"/>
    </row>
    <row r="115" spans="6:6" ht="12">
      <c r="F115" s="4"/>
    </row>
    <row r="116" spans="6:6" ht="12">
      <c r="F116" s="4"/>
    </row>
    <row r="117" spans="6:6" ht="12">
      <c r="F117" s="4"/>
    </row>
    <row r="118" spans="6:6" ht="12">
      <c r="F118" s="4"/>
    </row>
    <row r="119" spans="6:6" ht="12">
      <c r="F119" s="4"/>
    </row>
    <row r="120" spans="6:6" ht="12">
      <c r="F120" s="4"/>
    </row>
    <row r="121" spans="6:6" ht="12">
      <c r="F121" s="4"/>
    </row>
    <row r="122" spans="6:6" ht="12">
      <c r="F122" s="4"/>
    </row>
    <row r="123" spans="6:6" ht="12">
      <c r="F123" s="4"/>
    </row>
    <row r="124" spans="6:6" ht="12">
      <c r="F124" s="4"/>
    </row>
    <row r="125" spans="6:6" ht="12">
      <c r="F125" s="4"/>
    </row>
    <row r="126" spans="6:6" ht="12">
      <c r="F126" s="4"/>
    </row>
    <row r="127" spans="6:6" ht="12">
      <c r="F127" s="4"/>
    </row>
    <row r="128" spans="6:6" ht="12">
      <c r="F128" s="4"/>
    </row>
    <row r="129" spans="6:6" ht="12">
      <c r="F129" s="4"/>
    </row>
    <row r="130" spans="6:6" ht="12">
      <c r="F130" s="4"/>
    </row>
    <row r="131" spans="6:6" ht="12">
      <c r="F131" s="4"/>
    </row>
    <row r="132" spans="6:6" ht="12">
      <c r="F132" s="4"/>
    </row>
    <row r="133" spans="6:6" ht="12">
      <c r="F133" s="4"/>
    </row>
    <row r="134" spans="6:6" ht="12">
      <c r="F134" s="4"/>
    </row>
    <row r="135" spans="6:6" ht="12">
      <c r="F135" s="4"/>
    </row>
    <row r="136" spans="6:6" ht="12">
      <c r="F136" s="4"/>
    </row>
    <row r="137" spans="6:6" ht="12">
      <c r="F137" s="4"/>
    </row>
    <row r="138" spans="6:6" ht="12">
      <c r="F138" s="4"/>
    </row>
    <row r="139" spans="6:6" ht="12">
      <c r="F139" s="4"/>
    </row>
    <row r="140" spans="6:6" ht="12">
      <c r="F140" s="4"/>
    </row>
    <row r="141" spans="6:6" ht="12">
      <c r="F141" s="4"/>
    </row>
    <row r="142" spans="6:6" ht="12">
      <c r="F142" s="4"/>
    </row>
    <row r="143" spans="6:6" ht="12">
      <c r="F143" s="4"/>
    </row>
    <row r="144" spans="6:6" ht="12">
      <c r="F144" s="4"/>
    </row>
    <row r="145" spans="6:6" ht="12">
      <c r="F145" s="4"/>
    </row>
    <row r="146" spans="6:6" ht="12">
      <c r="F146" s="4"/>
    </row>
    <row r="147" spans="6:6" ht="12">
      <c r="F147" s="4"/>
    </row>
    <row r="148" spans="6:6" ht="12">
      <c r="F148" s="4"/>
    </row>
    <row r="149" spans="6:6" ht="12">
      <c r="F149" s="4"/>
    </row>
    <row r="150" spans="6:6" ht="12">
      <c r="F150" s="4"/>
    </row>
    <row r="151" spans="6:6" ht="12">
      <c r="F151" s="4"/>
    </row>
    <row r="152" spans="6:6" ht="12">
      <c r="F152" s="4"/>
    </row>
    <row r="153" spans="6:6" ht="12">
      <c r="F153" s="4"/>
    </row>
    <row r="154" spans="6:6" ht="12">
      <c r="F154" s="4"/>
    </row>
    <row r="155" spans="6:6" ht="12">
      <c r="F155" s="4"/>
    </row>
    <row r="156" spans="6:6" ht="12">
      <c r="F156" s="4"/>
    </row>
    <row r="157" spans="6:6" ht="12">
      <c r="F157" s="4"/>
    </row>
    <row r="158" spans="6:6" ht="12">
      <c r="F158" s="4"/>
    </row>
    <row r="159" spans="6:6" ht="12">
      <c r="F159" s="4"/>
    </row>
    <row r="160" spans="6:6" ht="12">
      <c r="F160" s="4"/>
    </row>
    <row r="161" spans="6:6" ht="12">
      <c r="F161" s="4"/>
    </row>
    <row r="162" spans="6:6" ht="12">
      <c r="F162" s="4"/>
    </row>
    <row r="163" spans="6:6" ht="12">
      <c r="F163" s="4"/>
    </row>
    <row r="164" spans="6:6" ht="12">
      <c r="F164" s="4"/>
    </row>
    <row r="165" spans="6:6" ht="12">
      <c r="F165" s="4"/>
    </row>
    <row r="166" spans="6:6" ht="12">
      <c r="F166" s="4"/>
    </row>
    <row r="167" spans="6:6" ht="12">
      <c r="F167" s="4"/>
    </row>
    <row r="168" spans="6:6" ht="12">
      <c r="F168" s="4"/>
    </row>
    <row r="169" spans="6:6" ht="12">
      <c r="F169" s="4"/>
    </row>
    <row r="170" spans="6:6" ht="12">
      <c r="F170" s="4"/>
    </row>
    <row r="171" spans="6:6" ht="12">
      <c r="F171" s="4"/>
    </row>
    <row r="172" spans="6:6" ht="12">
      <c r="F172" s="4"/>
    </row>
    <row r="173" spans="6:6" ht="12">
      <c r="F173" s="4"/>
    </row>
    <row r="174" spans="6:6" ht="12">
      <c r="F174" s="4"/>
    </row>
    <row r="175" spans="6:6" ht="12">
      <c r="F175" s="4"/>
    </row>
    <row r="176" spans="6:6" ht="12">
      <c r="F176" s="4"/>
    </row>
    <row r="177" spans="6:6" ht="12">
      <c r="F177" s="4"/>
    </row>
    <row r="178" spans="6:6" ht="12">
      <c r="F178" s="4"/>
    </row>
    <row r="179" spans="6:6" ht="12">
      <c r="F179" s="4"/>
    </row>
    <row r="180" spans="6:6" ht="12">
      <c r="F180" s="4"/>
    </row>
    <row r="181" spans="6:6" ht="12">
      <c r="F181" s="4"/>
    </row>
    <row r="182" spans="6:6" ht="12">
      <c r="F182" s="4"/>
    </row>
    <row r="183" spans="6:6" ht="12">
      <c r="F183" s="4"/>
    </row>
    <row r="184" spans="6:6" ht="12">
      <c r="F184" s="4"/>
    </row>
    <row r="185" spans="6:6" ht="12">
      <c r="F185" s="4"/>
    </row>
    <row r="186" spans="6:6" ht="12">
      <c r="F186" s="4"/>
    </row>
    <row r="187" spans="6:6" ht="12">
      <c r="F187" s="4"/>
    </row>
    <row r="188" spans="6:6" ht="12">
      <c r="F188" s="4"/>
    </row>
    <row r="189" spans="6:6" ht="12">
      <c r="F189" s="4"/>
    </row>
    <row r="190" spans="6:6" ht="12">
      <c r="F190" s="4"/>
    </row>
    <row r="191" spans="6:6" ht="12">
      <c r="F191" s="4"/>
    </row>
    <row r="192" spans="6:6" ht="12">
      <c r="F192" s="4"/>
    </row>
    <row r="193" spans="6:6" ht="12">
      <c r="F193" s="4"/>
    </row>
    <row r="194" spans="6:6" ht="12">
      <c r="F194" s="4"/>
    </row>
    <row r="195" spans="6:6" ht="12">
      <c r="F195" s="4"/>
    </row>
    <row r="196" spans="6:6" ht="12">
      <c r="F196" s="4"/>
    </row>
    <row r="197" spans="6:6" ht="12">
      <c r="F197" s="4"/>
    </row>
    <row r="198" spans="6:6" ht="12">
      <c r="F198" s="4"/>
    </row>
    <row r="199" spans="6:6" ht="12">
      <c r="F199" s="4"/>
    </row>
    <row r="200" spans="6:6" ht="12">
      <c r="F200" s="4"/>
    </row>
    <row r="201" spans="6:6" ht="12">
      <c r="F201" s="4"/>
    </row>
    <row r="202" spans="6:6" ht="12">
      <c r="F202" s="4"/>
    </row>
    <row r="203" spans="6:6" ht="12">
      <c r="F203" s="4"/>
    </row>
    <row r="204" spans="6:6" ht="12">
      <c r="F204" s="4"/>
    </row>
    <row r="205" spans="6:6" ht="12">
      <c r="F205" s="4"/>
    </row>
    <row r="206" spans="6:6" ht="12">
      <c r="F206" s="4"/>
    </row>
    <row r="207" spans="6:6" ht="12">
      <c r="F207" s="4"/>
    </row>
    <row r="208" spans="6:6" ht="12">
      <c r="F208" s="4"/>
    </row>
    <row r="209" spans="6:6" ht="12">
      <c r="F209" s="4"/>
    </row>
    <row r="210" spans="6:6" ht="12">
      <c r="F210" s="4"/>
    </row>
    <row r="211" spans="6:6" ht="12">
      <c r="F211" s="4"/>
    </row>
    <row r="212" spans="6:6" ht="12">
      <c r="F212" s="4"/>
    </row>
    <row r="213" spans="6:6" ht="12">
      <c r="F213" s="4"/>
    </row>
    <row r="214" spans="6:6" ht="12">
      <c r="F214" s="4"/>
    </row>
    <row r="215" spans="6:6" ht="12">
      <c r="F215" s="4"/>
    </row>
    <row r="216" spans="6:6" ht="12">
      <c r="F216" s="4"/>
    </row>
    <row r="217" spans="6:6" ht="12">
      <c r="F217" s="4"/>
    </row>
    <row r="218" spans="6:6" ht="12">
      <c r="F218" s="4"/>
    </row>
    <row r="219" spans="6:6" ht="12">
      <c r="F219" s="4"/>
    </row>
    <row r="220" spans="6:6" ht="12">
      <c r="F220" s="4"/>
    </row>
    <row r="221" spans="6:6" ht="12">
      <c r="F221" s="4"/>
    </row>
    <row r="222" spans="6:6" ht="12">
      <c r="F222" s="4"/>
    </row>
    <row r="223" spans="6:6" ht="12">
      <c r="F223" s="4"/>
    </row>
    <row r="224" spans="6:6" ht="12">
      <c r="F224" s="4"/>
    </row>
    <row r="225" spans="6:6" ht="12">
      <c r="F225" s="4"/>
    </row>
    <row r="226" spans="6:6" ht="12">
      <c r="F226" s="4"/>
    </row>
    <row r="227" spans="6:6" ht="12">
      <c r="F227" s="4"/>
    </row>
    <row r="228" spans="6:6" ht="12">
      <c r="F228" s="4"/>
    </row>
    <row r="229" spans="6:6" ht="12">
      <c r="F229" s="4"/>
    </row>
    <row r="230" spans="6:6" ht="12">
      <c r="F230" s="4"/>
    </row>
    <row r="231" spans="6:6" ht="12">
      <c r="F231" s="4"/>
    </row>
    <row r="232" spans="6:6" ht="12">
      <c r="F232" s="4"/>
    </row>
    <row r="233" spans="6:6" ht="12">
      <c r="F233" s="4"/>
    </row>
    <row r="234" spans="6:6" ht="12">
      <c r="F234" s="4"/>
    </row>
    <row r="235" spans="6:6" ht="12">
      <c r="F235" s="4"/>
    </row>
    <row r="236" spans="6:6" ht="12">
      <c r="F236" s="4"/>
    </row>
    <row r="237" spans="6:6" ht="12">
      <c r="F237" s="4"/>
    </row>
    <row r="238" spans="6:6" ht="12">
      <c r="F238" s="4"/>
    </row>
    <row r="239" spans="6:6" ht="12">
      <c r="F239" s="4"/>
    </row>
    <row r="240" spans="6:6" ht="12">
      <c r="F240" s="4"/>
    </row>
    <row r="241" spans="6:6" ht="12">
      <c r="F241" s="4"/>
    </row>
    <row r="242" spans="6:6" ht="12">
      <c r="F242" s="4"/>
    </row>
    <row r="243" spans="6:6" ht="12">
      <c r="F243" s="4"/>
    </row>
    <row r="244" spans="6:6" ht="12">
      <c r="F244" s="4"/>
    </row>
    <row r="245" spans="6:6" ht="12">
      <c r="F245" s="4"/>
    </row>
    <row r="246" spans="6:6" ht="12">
      <c r="F246" s="4"/>
    </row>
    <row r="247" spans="6:6" ht="12">
      <c r="F247" s="4"/>
    </row>
    <row r="248" spans="6:6" ht="12">
      <c r="F248" s="4"/>
    </row>
    <row r="249" spans="6:6" ht="12">
      <c r="F249" s="4"/>
    </row>
    <row r="250" spans="6:6" ht="12">
      <c r="F250" s="4"/>
    </row>
    <row r="251" spans="6:6" ht="12">
      <c r="F251" s="4"/>
    </row>
    <row r="252" spans="6:6" ht="12">
      <c r="F252" s="4"/>
    </row>
    <row r="253" spans="6:6" ht="12">
      <c r="F253" s="4"/>
    </row>
    <row r="254" spans="6:6" ht="12">
      <c r="F254" s="4"/>
    </row>
    <row r="255" spans="6:6" ht="12">
      <c r="F255" s="4"/>
    </row>
    <row r="256" spans="6:6" ht="12">
      <c r="F256" s="4"/>
    </row>
    <row r="257" spans="6:6" ht="12">
      <c r="F257" s="4"/>
    </row>
    <row r="258" spans="6:6" ht="12">
      <c r="F258" s="4"/>
    </row>
    <row r="259" spans="6:6" ht="12">
      <c r="F259" s="4"/>
    </row>
    <row r="260" spans="6:6" ht="12">
      <c r="F260" s="4"/>
    </row>
    <row r="261" spans="6:6" ht="12">
      <c r="F261" s="4"/>
    </row>
    <row r="262" spans="6:6" ht="12">
      <c r="F262" s="4"/>
    </row>
    <row r="263" spans="6:6" ht="12">
      <c r="F263" s="4"/>
    </row>
    <row r="264" spans="6:6" ht="12">
      <c r="F264" s="4"/>
    </row>
    <row r="265" spans="6:6" ht="12">
      <c r="F265" s="4"/>
    </row>
    <row r="266" spans="6:6" ht="12">
      <c r="F266" s="4"/>
    </row>
    <row r="267" spans="6:6" ht="12">
      <c r="F267" s="4"/>
    </row>
    <row r="268" spans="6:6" ht="12">
      <c r="F268" s="4"/>
    </row>
    <row r="269" spans="6:6" ht="12">
      <c r="F269" s="4"/>
    </row>
    <row r="270" spans="6:6" ht="12">
      <c r="F270" s="4"/>
    </row>
    <row r="271" spans="6:6" ht="12">
      <c r="F271" s="4"/>
    </row>
    <row r="272" spans="6:6" ht="12">
      <c r="F272" s="4"/>
    </row>
    <row r="273" spans="6:6" ht="12">
      <c r="F273" s="4"/>
    </row>
    <row r="274" spans="6:6" ht="12">
      <c r="F274" s="4"/>
    </row>
    <row r="275" spans="6:6" ht="12">
      <c r="F275" s="4"/>
    </row>
    <row r="276" spans="6:6" ht="12">
      <c r="F276" s="4"/>
    </row>
    <row r="277" spans="6:6" ht="12">
      <c r="F277" s="4"/>
    </row>
    <row r="278" spans="6:6" ht="12">
      <c r="F278" s="4"/>
    </row>
    <row r="279" spans="6:6" ht="12">
      <c r="F279" s="4"/>
    </row>
    <row r="280" spans="6:6" ht="12">
      <c r="F280" s="4"/>
    </row>
    <row r="281" spans="6:6" ht="12">
      <c r="F281" s="4"/>
    </row>
    <row r="282" spans="6:6" ht="12">
      <c r="F282" s="4"/>
    </row>
    <row r="283" spans="6:6" ht="12">
      <c r="F283" s="4"/>
    </row>
    <row r="284" spans="6:6" ht="12">
      <c r="F284" s="4"/>
    </row>
    <row r="285" spans="6:6" ht="12">
      <c r="F285" s="4"/>
    </row>
    <row r="286" spans="6:6" ht="12">
      <c r="F286" s="4"/>
    </row>
    <row r="287" spans="6:6" ht="12">
      <c r="F287" s="4"/>
    </row>
    <row r="288" spans="6:6" ht="12">
      <c r="F288" s="4"/>
    </row>
    <row r="289" spans="6:6" ht="12">
      <c r="F289" s="4"/>
    </row>
    <row r="290" spans="6:6" ht="12">
      <c r="F290" s="4"/>
    </row>
    <row r="291" spans="6:6" ht="12">
      <c r="F291" s="4"/>
    </row>
    <row r="292" spans="6:6" ht="12">
      <c r="F292" s="4"/>
    </row>
    <row r="293" spans="6:6" ht="12">
      <c r="F293" s="4"/>
    </row>
    <row r="294" spans="6:6" ht="12">
      <c r="F294" s="4"/>
    </row>
    <row r="295" spans="6:6" ht="12">
      <c r="F295" s="4"/>
    </row>
    <row r="296" spans="6:6" ht="12">
      <c r="F296" s="4"/>
    </row>
    <row r="297" spans="6:6" ht="12">
      <c r="F297" s="4"/>
    </row>
    <row r="298" spans="6:6" ht="12">
      <c r="F298" s="4"/>
    </row>
    <row r="299" spans="6:6" ht="12">
      <c r="F299" s="4"/>
    </row>
    <row r="300" spans="6:6" ht="12">
      <c r="F300" s="4"/>
    </row>
    <row r="301" spans="6:6" ht="12">
      <c r="F301" s="4"/>
    </row>
    <row r="302" spans="6:6" ht="12">
      <c r="F302" s="4"/>
    </row>
    <row r="303" spans="6:6" ht="12">
      <c r="F303" s="4"/>
    </row>
    <row r="304" spans="6:6" ht="12">
      <c r="F304" s="4"/>
    </row>
    <row r="305" spans="6:6" ht="12">
      <c r="F305" s="4"/>
    </row>
    <row r="306" spans="6:6" ht="12">
      <c r="F306" s="4"/>
    </row>
    <row r="307" spans="6:6" ht="12">
      <c r="F307" s="4"/>
    </row>
    <row r="308" spans="6:6" ht="12">
      <c r="F308" s="4"/>
    </row>
    <row r="309" spans="6:6" ht="12">
      <c r="F309" s="4"/>
    </row>
    <row r="310" spans="6:6" ht="12">
      <c r="F310" s="4"/>
    </row>
    <row r="311" spans="6:6" ht="12">
      <c r="F311" s="4"/>
    </row>
    <row r="312" spans="6:6" ht="12">
      <c r="F312" s="4"/>
    </row>
    <row r="313" spans="6:6" ht="12">
      <c r="F313" s="4"/>
    </row>
    <row r="314" spans="6:6" ht="12">
      <c r="F314" s="4"/>
    </row>
    <row r="315" spans="6:6" ht="12">
      <c r="F315" s="4"/>
    </row>
    <row r="316" spans="6:6" ht="12">
      <c r="F316" s="4"/>
    </row>
    <row r="317" spans="6:6" ht="12">
      <c r="F317" s="4"/>
    </row>
    <row r="318" spans="6:6" ht="12">
      <c r="F318" s="4"/>
    </row>
    <row r="319" spans="6:6" ht="12">
      <c r="F319" s="4"/>
    </row>
    <row r="320" spans="6:6" ht="12">
      <c r="F320" s="4"/>
    </row>
    <row r="321" spans="6:6" ht="12">
      <c r="F321" s="4"/>
    </row>
    <row r="322" spans="6:6" ht="12">
      <c r="F322" s="4"/>
    </row>
    <row r="323" spans="6:6" ht="12">
      <c r="F323" s="4"/>
    </row>
    <row r="324" spans="6:6" ht="12">
      <c r="F324" s="4"/>
    </row>
    <row r="325" spans="6:6" ht="12">
      <c r="F325" s="4"/>
    </row>
    <row r="326" spans="6:6" ht="12">
      <c r="F326" s="4"/>
    </row>
    <row r="327" spans="6:6" ht="12">
      <c r="F327" s="4"/>
    </row>
    <row r="328" spans="6:6" ht="12">
      <c r="F328" s="4"/>
    </row>
    <row r="329" spans="6:6" ht="12">
      <c r="F329" s="4"/>
    </row>
    <row r="330" spans="6:6" ht="12">
      <c r="F330" s="4"/>
    </row>
    <row r="331" spans="6:6" ht="12">
      <c r="F331" s="4"/>
    </row>
    <row r="332" spans="6:6" ht="12">
      <c r="F332" s="4"/>
    </row>
    <row r="333" spans="6:6" ht="12">
      <c r="F333" s="4"/>
    </row>
    <row r="334" spans="6:6" ht="12">
      <c r="F334" s="4"/>
    </row>
    <row r="335" spans="6:6" ht="12">
      <c r="F335" s="4"/>
    </row>
    <row r="336" spans="6:6" ht="12">
      <c r="F336" s="4"/>
    </row>
    <row r="337" spans="6:6" ht="12">
      <c r="F337" s="4"/>
    </row>
    <row r="338" spans="6:6" ht="12">
      <c r="F338" s="4"/>
    </row>
    <row r="339" spans="6:6" ht="12">
      <c r="F339" s="4"/>
    </row>
    <row r="340" spans="6:6" ht="12">
      <c r="F340" s="4"/>
    </row>
    <row r="341" spans="6:6" ht="12">
      <c r="F341" s="4"/>
    </row>
    <row r="342" spans="6:6" ht="12">
      <c r="F342" s="4"/>
    </row>
    <row r="343" spans="6:6" ht="12">
      <c r="F343" s="4"/>
    </row>
    <row r="344" spans="6:6" ht="12">
      <c r="F344" s="4"/>
    </row>
    <row r="345" spans="6:6" ht="12">
      <c r="F345" s="4"/>
    </row>
    <row r="346" spans="6:6" ht="12">
      <c r="F346" s="4"/>
    </row>
    <row r="347" spans="6:6" ht="12">
      <c r="F347" s="4"/>
    </row>
    <row r="348" spans="6:6" ht="12">
      <c r="F348" s="4"/>
    </row>
    <row r="349" spans="6:6" ht="12">
      <c r="F349" s="4"/>
    </row>
    <row r="350" spans="6:6" ht="12">
      <c r="F350" s="4"/>
    </row>
    <row r="351" spans="6:6" ht="12">
      <c r="F351" s="4"/>
    </row>
    <row r="352" spans="6:6" ht="12">
      <c r="F352" s="4"/>
    </row>
    <row r="353" spans="6:6" ht="12">
      <c r="F353" s="4"/>
    </row>
    <row r="354" spans="6:6" ht="12">
      <c r="F354" s="4"/>
    </row>
    <row r="355" spans="6:6" ht="12">
      <c r="F355" s="4"/>
    </row>
    <row r="356" spans="6:6" ht="12">
      <c r="F356" s="4"/>
    </row>
    <row r="357" spans="6:6" ht="12">
      <c r="F357" s="4"/>
    </row>
    <row r="358" spans="6:6" ht="12">
      <c r="F358" s="4"/>
    </row>
    <row r="359" spans="6:6" ht="12">
      <c r="F359" s="4"/>
    </row>
    <row r="360" spans="6:6" ht="12">
      <c r="F360" s="4"/>
    </row>
    <row r="361" spans="6:6" ht="12">
      <c r="F361" s="4"/>
    </row>
    <row r="362" spans="6:6" ht="12">
      <c r="F362" s="4"/>
    </row>
    <row r="363" spans="6:6" ht="12">
      <c r="F363" s="4"/>
    </row>
    <row r="364" spans="6:6" ht="12">
      <c r="F364" s="4"/>
    </row>
    <row r="365" spans="6:6" ht="12">
      <c r="F365" s="4"/>
    </row>
    <row r="366" spans="6:6" ht="12">
      <c r="F366" s="4"/>
    </row>
    <row r="367" spans="6:6" ht="12">
      <c r="F367" s="4"/>
    </row>
    <row r="368" spans="6:6" ht="12">
      <c r="F368" s="4"/>
    </row>
    <row r="369" spans="6:6" ht="12">
      <c r="F369" s="4"/>
    </row>
    <row r="370" spans="6:6" ht="12">
      <c r="F370" s="4"/>
    </row>
    <row r="371" spans="6:6" ht="12">
      <c r="F371" s="4"/>
    </row>
    <row r="372" spans="6:6" ht="12">
      <c r="F372" s="4"/>
    </row>
    <row r="373" spans="6:6" ht="12">
      <c r="F373" s="4"/>
    </row>
    <row r="374" spans="6:6" ht="12">
      <c r="F374" s="4"/>
    </row>
    <row r="375" spans="6:6" ht="12">
      <c r="F375" s="4"/>
    </row>
    <row r="376" spans="6:6" ht="12">
      <c r="F376" s="4"/>
    </row>
    <row r="377" spans="6:6" ht="12">
      <c r="F377" s="4"/>
    </row>
    <row r="378" spans="6:6" ht="12">
      <c r="F378" s="4"/>
    </row>
    <row r="379" spans="6:6" ht="12">
      <c r="F379" s="4"/>
    </row>
    <row r="380" spans="6:6" ht="12">
      <c r="F380" s="4"/>
    </row>
    <row r="381" spans="6:6" ht="12">
      <c r="F381" s="4"/>
    </row>
    <row r="382" spans="6:6" ht="12">
      <c r="F382" s="4"/>
    </row>
    <row r="383" spans="6:6" ht="12">
      <c r="F383" s="4"/>
    </row>
    <row r="384" spans="6:6" ht="12">
      <c r="F384" s="4"/>
    </row>
    <row r="385" spans="6:6" ht="12">
      <c r="F385" s="4"/>
    </row>
    <row r="386" spans="6:6" ht="12">
      <c r="F386" s="4"/>
    </row>
    <row r="387" spans="6:6" ht="12">
      <c r="F387" s="4"/>
    </row>
    <row r="388" spans="6:6" ht="12">
      <c r="F388" s="4"/>
    </row>
    <row r="389" spans="6:6" ht="12">
      <c r="F389" s="4"/>
    </row>
    <row r="390" spans="6:6" ht="12">
      <c r="F390" s="4"/>
    </row>
    <row r="391" spans="6:6" ht="12">
      <c r="F391" s="4"/>
    </row>
    <row r="392" spans="6:6" ht="12">
      <c r="F392" s="4"/>
    </row>
    <row r="393" spans="6:6" ht="12">
      <c r="F393" s="4"/>
    </row>
    <row r="394" spans="6:6" ht="12">
      <c r="F394" s="4"/>
    </row>
    <row r="395" spans="6:6" ht="12">
      <c r="F395" s="4"/>
    </row>
    <row r="396" spans="6:6" ht="12">
      <c r="F396" s="4"/>
    </row>
    <row r="397" spans="6:6" ht="12">
      <c r="F397" s="4"/>
    </row>
    <row r="398" spans="6:6" ht="12">
      <c r="F398" s="4"/>
    </row>
    <row r="399" spans="6:6" ht="12">
      <c r="F399" s="4"/>
    </row>
    <row r="400" spans="6:6" ht="12">
      <c r="F400" s="4"/>
    </row>
    <row r="401" spans="6:6" ht="12">
      <c r="F401" s="4"/>
    </row>
    <row r="402" spans="6:6" ht="12">
      <c r="F402" s="4"/>
    </row>
    <row r="403" spans="6:6" ht="12">
      <c r="F403" s="4"/>
    </row>
    <row r="404" spans="6:6" ht="12">
      <c r="F404" s="4"/>
    </row>
    <row r="405" spans="6:6" ht="12">
      <c r="F405" s="4"/>
    </row>
    <row r="406" spans="6:6" ht="12">
      <c r="F406" s="4"/>
    </row>
    <row r="407" spans="6:6" ht="12">
      <c r="F407" s="4"/>
    </row>
    <row r="408" spans="6:6" ht="12">
      <c r="F408" s="4"/>
    </row>
    <row r="409" spans="6:6" ht="12">
      <c r="F409" s="4"/>
    </row>
    <row r="410" spans="6:6" ht="12">
      <c r="F410" s="4"/>
    </row>
    <row r="411" spans="6:6" ht="12">
      <c r="F411" s="4"/>
    </row>
    <row r="412" spans="6:6" ht="12">
      <c r="F412" s="4"/>
    </row>
    <row r="413" spans="6:6" ht="12">
      <c r="F413" s="4"/>
    </row>
    <row r="414" spans="6:6" ht="12">
      <c r="F414" s="4"/>
    </row>
    <row r="415" spans="6:6" ht="12">
      <c r="F415" s="4"/>
    </row>
    <row r="416" spans="6:6" ht="12">
      <c r="F416" s="4"/>
    </row>
    <row r="417" spans="6:6" ht="12">
      <c r="F417" s="4"/>
    </row>
    <row r="418" spans="6:6" ht="12">
      <c r="F418" s="4"/>
    </row>
    <row r="419" spans="6:6" ht="12">
      <c r="F419" s="4"/>
    </row>
    <row r="420" spans="6:6" ht="12">
      <c r="F420" s="4"/>
    </row>
    <row r="421" spans="6:6" ht="12">
      <c r="F421" s="4"/>
    </row>
    <row r="422" spans="6:6" ht="12">
      <c r="F422" s="4"/>
    </row>
    <row r="423" spans="6:6" ht="12">
      <c r="F423" s="4"/>
    </row>
    <row r="424" spans="6:6" ht="12">
      <c r="F424" s="4"/>
    </row>
    <row r="425" spans="6:6" ht="12">
      <c r="F425" s="4"/>
    </row>
    <row r="426" spans="6:6" ht="12">
      <c r="F426" s="4"/>
    </row>
    <row r="427" spans="6:6" ht="12">
      <c r="F427" s="4"/>
    </row>
    <row r="428" spans="6:6" ht="12">
      <c r="F428" s="4"/>
    </row>
    <row r="429" spans="6:6" ht="12">
      <c r="F429" s="4"/>
    </row>
    <row r="430" spans="6:6" ht="12">
      <c r="F430" s="4"/>
    </row>
    <row r="431" spans="6:6" ht="12">
      <c r="F431" s="4"/>
    </row>
    <row r="432" spans="6:6" ht="12">
      <c r="F432" s="4"/>
    </row>
    <row r="433" spans="6:6" ht="12">
      <c r="F433" s="4"/>
    </row>
    <row r="434" spans="6:6" ht="12">
      <c r="F434" s="4"/>
    </row>
    <row r="435" spans="6:6" ht="12">
      <c r="F435" s="4"/>
    </row>
    <row r="436" spans="6:6" ht="12">
      <c r="F436" s="4"/>
    </row>
    <row r="437" spans="6:6" ht="12">
      <c r="F437" s="4"/>
    </row>
    <row r="438" spans="6:6" ht="12">
      <c r="F438" s="4"/>
    </row>
    <row r="439" spans="6:6" ht="12">
      <c r="F439" s="4"/>
    </row>
    <row r="440" spans="6:6" ht="12">
      <c r="F440" s="4"/>
    </row>
    <row r="441" spans="6:6" ht="12">
      <c r="F441" s="4"/>
    </row>
    <row r="442" spans="6:6" ht="12">
      <c r="F442" s="4"/>
    </row>
    <row r="443" spans="6:6" ht="12">
      <c r="F443" s="4"/>
    </row>
    <row r="444" spans="6:6" ht="12">
      <c r="F444" s="4"/>
    </row>
    <row r="445" spans="6:6" ht="12">
      <c r="F445" s="4"/>
    </row>
    <row r="446" spans="6:6" ht="12">
      <c r="F446" s="4"/>
    </row>
    <row r="447" spans="6:6" ht="12">
      <c r="F447" s="4"/>
    </row>
    <row r="448" spans="6:6" ht="12">
      <c r="F448" s="4"/>
    </row>
    <row r="449" spans="6:6" ht="12">
      <c r="F449" s="4"/>
    </row>
    <row r="450" spans="6:6" ht="12">
      <c r="F450" s="4"/>
    </row>
    <row r="451" spans="6:6" ht="12">
      <c r="F451" s="4"/>
    </row>
    <row r="452" spans="6:6" ht="12">
      <c r="F452" s="4"/>
    </row>
    <row r="453" spans="6:6" ht="12">
      <c r="F453" s="4"/>
    </row>
    <row r="454" spans="6:6" ht="12">
      <c r="F454" s="4"/>
    </row>
    <row r="455" spans="6:6" ht="12">
      <c r="F455" s="4"/>
    </row>
    <row r="456" spans="6:6" ht="12">
      <c r="F456" s="4"/>
    </row>
    <row r="457" spans="6:6" ht="12">
      <c r="F457" s="4"/>
    </row>
    <row r="458" spans="6:6" ht="12">
      <c r="F458" s="4"/>
    </row>
    <row r="459" spans="6:6" ht="12">
      <c r="F459" s="4"/>
    </row>
    <row r="460" spans="6:6" ht="12">
      <c r="F460" s="4"/>
    </row>
    <row r="461" spans="6:6" ht="12">
      <c r="F461" s="4"/>
    </row>
    <row r="462" spans="6:6" ht="12">
      <c r="F462" s="4"/>
    </row>
    <row r="463" spans="6:6" ht="12">
      <c r="F463" s="4"/>
    </row>
    <row r="464" spans="6:6" ht="12">
      <c r="F464" s="4"/>
    </row>
    <row r="465" spans="6:6" ht="12">
      <c r="F465" s="4"/>
    </row>
    <row r="466" spans="6:6" ht="12">
      <c r="F466" s="4"/>
    </row>
    <row r="467" spans="6:6" ht="12">
      <c r="F467" s="4"/>
    </row>
    <row r="468" spans="6:6" ht="12">
      <c r="F468" s="4"/>
    </row>
    <row r="469" spans="6:6" ht="12">
      <c r="F469" s="4"/>
    </row>
    <row r="470" spans="6:6" ht="12">
      <c r="F470" s="4"/>
    </row>
    <row r="471" spans="6:6" ht="12">
      <c r="F471" s="4"/>
    </row>
    <row r="472" spans="6:6" ht="12">
      <c r="F472" s="4"/>
    </row>
    <row r="473" spans="6:6" ht="12">
      <c r="F473" s="4"/>
    </row>
    <row r="474" spans="6:6" ht="12">
      <c r="F474" s="4"/>
    </row>
    <row r="475" spans="6:6" ht="12">
      <c r="F475" s="4"/>
    </row>
    <row r="476" spans="6:6" ht="12">
      <c r="F476" s="4"/>
    </row>
    <row r="477" spans="6:6" ht="12">
      <c r="F477" s="4"/>
    </row>
    <row r="478" spans="6:6" ht="12">
      <c r="F478" s="4"/>
    </row>
    <row r="479" spans="6:6" ht="12">
      <c r="F479" s="4"/>
    </row>
    <row r="480" spans="6:6" ht="12">
      <c r="F480" s="4"/>
    </row>
    <row r="481" spans="6:6" ht="12">
      <c r="F481" s="4"/>
    </row>
    <row r="482" spans="6:6" ht="12">
      <c r="F482" s="4"/>
    </row>
    <row r="483" spans="6:6" ht="12">
      <c r="F483" s="4"/>
    </row>
    <row r="484" spans="6:6" ht="12">
      <c r="F484" s="4"/>
    </row>
    <row r="485" spans="6:6" ht="12">
      <c r="F485" s="4"/>
    </row>
    <row r="486" spans="6:6" ht="12">
      <c r="F486" s="4"/>
    </row>
    <row r="487" spans="6:6" ht="12">
      <c r="F487" s="4"/>
    </row>
    <row r="488" spans="6:6" ht="12">
      <c r="F488" s="4"/>
    </row>
    <row r="489" spans="6:6" ht="12">
      <c r="F489" s="4"/>
    </row>
    <row r="490" spans="6:6" ht="12">
      <c r="F490" s="4"/>
    </row>
    <row r="491" spans="6:6" ht="12">
      <c r="F491" s="4"/>
    </row>
    <row r="492" spans="6:6" ht="12">
      <c r="F492" s="4"/>
    </row>
    <row r="493" spans="6:6" ht="12">
      <c r="F493" s="4"/>
    </row>
    <row r="494" spans="6:6" ht="12">
      <c r="F494" s="4"/>
    </row>
    <row r="495" spans="6:6" ht="12">
      <c r="F495" s="4"/>
    </row>
    <row r="496" spans="6:6" ht="12">
      <c r="F496" s="4"/>
    </row>
    <row r="497" spans="6:6" ht="12">
      <c r="F497" s="4"/>
    </row>
    <row r="498" spans="6:6" ht="12">
      <c r="F498" s="4"/>
    </row>
    <row r="499" spans="6:6" ht="12">
      <c r="F499" s="4"/>
    </row>
    <row r="500" spans="6:6" ht="12">
      <c r="F500" s="4"/>
    </row>
    <row r="501" spans="6:6" ht="12">
      <c r="F501" s="4"/>
    </row>
    <row r="502" spans="6:6" ht="12">
      <c r="F502" s="4"/>
    </row>
    <row r="503" spans="6:6" ht="12">
      <c r="F503" s="4"/>
    </row>
    <row r="504" spans="6:6" ht="12">
      <c r="F504" s="4"/>
    </row>
    <row r="505" spans="6:6" ht="12">
      <c r="F505" s="4"/>
    </row>
    <row r="506" spans="6:6" ht="12">
      <c r="F506" s="4"/>
    </row>
    <row r="507" spans="6:6" ht="12">
      <c r="F507" s="4"/>
    </row>
    <row r="508" spans="6:6" ht="12">
      <c r="F508" s="4"/>
    </row>
    <row r="509" spans="6:6" ht="12">
      <c r="F509" s="4"/>
    </row>
    <row r="510" spans="6:6" ht="12">
      <c r="F510" s="4"/>
    </row>
    <row r="511" spans="6:6" ht="12">
      <c r="F511" s="4"/>
    </row>
    <row r="512" spans="6:6" ht="12">
      <c r="F512" s="4"/>
    </row>
    <row r="513" spans="6:6" ht="12">
      <c r="F513" s="4"/>
    </row>
    <row r="514" spans="6:6" ht="12">
      <c r="F514" s="4"/>
    </row>
    <row r="515" spans="6:6" ht="12">
      <c r="F515" s="4"/>
    </row>
    <row r="516" spans="6:6" ht="12">
      <c r="F516" s="4"/>
    </row>
    <row r="517" spans="6:6" ht="12">
      <c r="F517" s="4"/>
    </row>
    <row r="518" spans="6:6" ht="12">
      <c r="F518" s="4"/>
    </row>
    <row r="519" spans="6:6" ht="12">
      <c r="F519" s="4"/>
    </row>
    <row r="520" spans="6:6" ht="12">
      <c r="F520" s="4"/>
    </row>
    <row r="521" spans="6:6" ht="12">
      <c r="F521" s="4"/>
    </row>
    <row r="522" spans="6:6" ht="12">
      <c r="F522" s="4"/>
    </row>
    <row r="523" spans="6:6" ht="12">
      <c r="F523" s="4"/>
    </row>
    <row r="524" spans="6:6" ht="12">
      <c r="F524" s="4"/>
    </row>
    <row r="525" spans="6:6" ht="12">
      <c r="F525" s="4"/>
    </row>
    <row r="526" spans="6:6" ht="12">
      <c r="F526" s="4"/>
    </row>
    <row r="527" spans="6:6" ht="12">
      <c r="F527" s="4"/>
    </row>
    <row r="528" spans="6:6" ht="12">
      <c r="F528" s="4"/>
    </row>
    <row r="529" spans="6:6" ht="12">
      <c r="F529" s="4"/>
    </row>
    <row r="530" spans="6:6" ht="12">
      <c r="F530" s="4"/>
    </row>
    <row r="531" spans="6:6" ht="12">
      <c r="F531" s="4"/>
    </row>
    <row r="532" spans="6:6" ht="12">
      <c r="F532" s="4"/>
    </row>
    <row r="533" spans="6:6" ht="12">
      <c r="F533" s="4"/>
    </row>
    <row r="534" spans="6:6" ht="12">
      <c r="F534" s="4"/>
    </row>
    <row r="535" spans="6:6" ht="12">
      <c r="F535" s="4"/>
    </row>
    <row r="536" spans="6:6" ht="12">
      <c r="F536" s="4"/>
    </row>
    <row r="537" spans="6:6" ht="12">
      <c r="F537" s="4"/>
    </row>
    <row r="538" spans="6:6" ht="12">
      <c r="F538" s="4"/>
    </row>
    <row r="539" spans="6:6" ht="12">
      <c r="F539" s="4"/>
    </row>
    <row r="540" spans="6:6" ht="12">
      <c r="F540" s="4"/>
    </row>
    <row r="541" spans="6:6" ht="12">
      <c r="F541" s="4"/>
    </row>
    <row r="542" spans="6:6" ht="12">
      <c r="F542" s="4"/>
    </row>
    <row r="543" spans="6:6" ht="12">
      <c r="F543" s="4"/>
    </row>
    <row r="544" spans="6:6" ht="12">
      <c r="F544" s="4"/>
    </row>
    <row r="545" spans="6:6" ht="12">
      <c r="F545" s="4"/>
    </row>
    <row r="546" spans="6:6" ht="12">
      <c r="F546" s="4"/>
    </row>
    <row r="547" spans="6:6" ht="12">
      <c r="F547" s="4"/>
    </row>
    <row r="548" spans="6:6" ht="12">
      <c r="F548" s="4"/>
    </row>
    <row r="549" spans="6:6" ht="12">
      <c r="F549" s="4"/>
    </row>
    <row r="550" spans="6:6" ht="12">
      <c r="F550" s="4"/>
    </row>
    <row r="551" spans="6:6" ht="12">
      <c r="F551" s="4"/>
    </row>
    <row r="552" spans="6:6" ht="12">
      <c r="F552" s="4"/>
    </row>
    <row r="553" spans="6:6" ht="12">
      <c r="F553" s="4"/>
    </row>
    <row r="554" spans="6:6" ht="12">
      <c r="F554" s="4"/>
    </row>
    <row r="555" spans="6:6" ht="12">
      <c r="F555" s="4"/>
    </row>
    <row r="556" spans="6:6" ht="12">
      <c r="F556" s="4"/>
    </row>
    <row r="557" spans="6:6" ht="12">
      <c r="F557" s="4"/>
    </row>
    <row r="558" spans="6:6" ht="12">
      <c r="F558" s="4"/>
    </row>
    <row r="559" spans="6:6" ht="12">
      <c r="F559" s="4"/>
    </row>
    <row r="560" spans="6:6" ht="12">
      <c r="F560" s="4"/>
    </row>
    <row r="561" spans="6:6" ht="12">
      <c r="F561" s="4"/>
    </row>
    <row r="562" spans="6:6" ht="12">
      <c r="F562" s="4"/>
    </row>
    <row r="563" spans="6:6" ht="12">
      <c r="F563" s="4"/>
    </row>
    <row r="564" spans="6:6" ht="12">
      <c r="F564" s="4"/>
    </row>
    <row r="565" spans="6:6" ht="12">
      <c r="F565" s="4"/>
    </row>
    <row r="566" spans="6:6" ht="12">
      <c r="F566" s="4"/>
    </row>
    <row r="567" spans="6:6" ht="12">
      <c r="F567" s="4"/>
    </row>
    <row r="568" spans="6:6" ht="12">
      <c r="F568" s="4"/>
    </row>
    <row r="569" spans="6:6" ht="12">
      <c r="F569" s="4"/>
    </row>
    <row r="570" spans="6:6" ht="12">
      <c r="F570" s="4"/>
    </row>
    <row r="571" spans="6:6" ht="12">
      <c r="F571" s="4"/>
    </row>
    <row r="572" spans="6:6" ht="12">
      <c r="F572" s="4"/>
    </row>
    <row r="573" spans="6:6" ht="12">
      <c r="F573" s="4"/>
    </row>
    <row r="574" spans="6:6" ht="12">
      <c r="F574" s="4"/>
    </row>
    <row r="575" spans="6:6" ht="12">
      <c r="F575" s="4"/>
    </row>
    <row r="576" spans="6:6" ht="12">
      <c r="F576" s="4"/>
    </row>
    <row r="577" spans="6:6" ht="12">
      <c r="F577" s="4"/>
    </row>
    <row r="578" spans="6:6" ht="12">
      <c r="F578" s="4"/>
    </row>
    <row r="579" spans="6:6" ht="12">
      <c r="F579" s="4"/>
    </row>
    <row r="580" spans="6:6" ht="12">
      <c r="F580" s="4"/>
    </row>
    <row r="581" spans="6:6" ht="12">
      <c r="F581" s="4"/>
    </row>
    <row r="582" spans="6:6" ht="12">
      <c r="F582" s="4"/>
    </row>
    <row r="583" spans="6:6" ht="12">
      <c r="F583" s="4"/>
    </row>
    <row r="584" spans="6:6" ht="12">
      <c r="F584" s="4"/>
    </row>
    <row r="585" spans="6:6" ht="12">
      <c r="F585" s="4"/>
    </row>
    <row r="586" spans="6:6" ht="12">
      <c r="F586" s="4"/>
    </row>
    <row r="587" spans="6:6" ht="12">
      <c r="F587" s="4"/>
    </row>
    <row r="588" spans="6:6" ht="12">
      <c r="F588" s="4"/>
    </row>
    <row r="589" spans="6:6" ht="12">
      <c r="F589" s="4"/>
    </row>
    <row r="590" spans="6:6" ht="12">
      <c r="F590" s="4"/>
    </row>
    <row r="591" spans="6:6" ht="12">
      <c r="F591" s="4"/>
    </row>
    <row r="592" spans="6:6" ht="12">
      <c r="F592" s="4"/>
    </row>
    <row r="593" spans="6:6" ht="12">
      <c r="F593" s="4"/>
    </row>
    <row r="594" spans="6:6" ht="12">
      <c r="F594" s="4"/>
    </row>
    <row r="595" spans="6:6" ht="12">
      <c r="F595" s="4"/>
    </row>
    <row r="596" spans="6:6" ht="12">
      <c r="F596" s="4"/>
    </row>
    <row r="597" spans="6:6" ht="12">
      <c r="F597" s="4"/>
    </row>
    <row r="598" spans="6:6" ht="12">
      <c r="F598" s="4"/>
    </row>
    <row r="599" spans="6:6" ht="12">
      <c r="F599" s="4"/>
    </row>
    <row r="600" spans="6:6" ht="12">
      <c r="F600" s="4"/>
    </row>
    <row r="601" spans="6:6" ht="12">
      <c r="F601" s="4"/>
    </row>
    <row r="602" spans="6:6" ht="12">
      <c r="F602" s="4"/>
    </row>
    <row r="603" spans="6:6" ht="12">
      <c r="F603" s="4"/>
    </row>
    <row r="604" spans="6:6" ht="12">
      <c r="F604" s="4"/>
    </row>
    <row r="605" spans="6:6" ht="12">
      <c r="F605" s="4"/>
    </row>
    <row r="606" spans="6:6" ht="12">
      <c r="F606" s="4"/>
    </row>
    <row r="607" spans="6:6" ht="12">
      <c r="F607" s="4"/>
    </row>
    <row r="608" spans="6:6" ht="12">
      <c r="F608" s="4"/>
    </row>
    <row r="609" spans="6:6" ht="12">
      <c r="F609" s="4"/>
    </row>
    <row r="610" spans="6:6" ht="12">
      <c r="F610" s="4"/>
    </row>
    <row r="611" spans="6:6" ht="12">
      <c r="F611" s="4"/>
    </row>
    <row r="612" spans="6:6" ht="12">
      <c r="F612" s="4"/>
    </row>
    <row r="613" spans="6:6" ht="12">
      <c r="F613" s="4"/>
    </row>
    <row r="614" spans="6:6" ht="12">
      <c r="F614" s="4"/>
    </row>
    <row r="615" spans="6:6" ht="12">
      <c r="F615" s="4"/>
    </row>
    <row r="616" spans="6:6" ht="12">
      <c r="F616" s="4"/>
    </row>
    <row r="617" spans="6:6" ht="12">
      <c r="F617" s="4"/>
    </row>
    <row r="618" spans="6:6" ht="12">
      <c r="F618" s="4"/>
    </row>
    <row r="619" spans="6:6" ht="12">
      <c r="F619" s="4"/>
    </row>
    <row r="620" spans="6:6" ht="12">
      <c r="F620" s="4"/>
    </row>
    <row r="621" spans="6:6" ht="12">
      <c r="F621" s="4"/>
    </row>
    <row r="622" spans="6:6" ht="12">
      <c r="F622" s="4"/>
    </row>
    <row r="623" spans="6:6" ht="12">
      <c r="F623" s="4"/>
    </row>
    <row r="624" spans="6:6" ht="12">
      <c r="F624" s="4"/>
    </row>
    <row r="625" spans="6:6" ht="12">
      <c r="F625" s="4"/>
    </row>
    <row r="626" spans="6:6" ht="12">
      <c r="F626" s="4"/>
    </row>
    <row r="627" spans="6:6" ht="12">
      <c r="F627" s="4"/>
    </row>
    <row r="628" spans="6:6" ht="12">
      <c r="F628" s="4"/>
    </row>
    <row r="629" spans="6:6" ht="12">
      <c r="F629" s="4"/>
    </row>
    <row r="630" spans="6:6" ht="12">
      <c r="F630" s="4"/>
    </row>
    <row r="631" spans="6:6" ht="12">
      <c r="F631" s="4"/>
    </row>
    <row r="632" spans="6:6" ht="12">
      <c r="F632" s="4"/>
    </row>
    <row r="633" spans="6:6" ht="12">
      <c r="F633" s="4"/>
    </row>
    <row r="634" spans="6:6" ht="12">
      <c r="F634" s="4"/>
    </row>
    <row r="635" spans="6:6" ht="12">
      <c r="F635" s="4"/>
    </row>
    <row r="636" spans="6:6" ht="12">
      <c r="F636" s="4"/>
    </row>
    <row r="637" spans="6:6" ht="12">
      <c r="F637" s="4"/>
    </row>
    <row r="638" spans="6:6" ht="12">
      <c r="F638" s="4"/>
    </row>
    <row r="639" spans="6:6" ht="12">
      <c r="F639" s="4"/>
    </row>
    <row r="640" spans="6:6" ht="12">
      <c r="F640" s="4"/>
    </row>
    <row r="641" spans="6:6" ht="12">
      <c r="F641" s="4"/>
    </row>
    <row r="642" spans="6:6" ht="12">
      <c r="F642" s="4"/>
    </row>
    <row r="643" spans="6:6" ht="12">
      <c r="F643" s="4"/>
    </row>
    <row r="644" spans="6:6" ht="12">
      <c r="F644" s="4"/>
    </row>
    <row r="645" spans="6:6" ht="12">
      <c r="F645" s="4"/>
    </row>
    <row r="646" spans="6:6" ht="12">
      <c r="F646" s="4"/>
    </row>
    <row r="647" spans="6:6" ht="12">
      <c r="F647" s="4"/>
    </row>
    <row r="648" spans="6:6" ht="12">
      <c r="F648" s="4"/>
    </row>
    <row r="649" spans="6:6" ht="12">
      <c r="F649" s="4"/>
    </row>
    <row r="650" spans="6:6" ht="12">
      <c r="F650" s="4"/>
    </row>
    <row r="651" spans="6:6" ht="12">
      <c r="F651" s="4"/>
    </row>
    <row r="652" spans="6:6" ht="12">
      <c r="F652" s="4"/>
    </row>
    <row r="653" spans="6:6" ht="12">
      <c r="F653" s="4"/>
    </row>
    <row r="654" spans="6:6" ht="12">
      <c r="F654" s="4"/>
    </row>
    <row r="655" spans="6:6" ht="12">
      <c r="F655" s="4"/>
    </row>
    <row r="656" spans="6:6" ht="12">
      <c r="F656" s="4"/>
    </row>
    <row r="657" spans="6:6" ht="12">
      <c r="F657" s="4"/>
    </row>
    <row r="658" spans="6:6" ht="12">
      <c r="F658" s="4"/>
    </row>
    <row r="659" spans="6:6" ht="12">
      <c r="F659" s="4"/>
    </row>
    <row r="660" spans="6:6" ht="12">
      <c r="F660" s="4"/>
    </row>
    <row r="661" spans="6:6" ht="12">
      <c r="F661" s="4"/>
    </row>
    <row r="662" spans="6:6" ht="12">
      <c r="F662" s="4"/>
    </row>
    <row r="663" spans="6:6" ht="12">
      <c r="F663" s="4"/>
    </row>
    <row r="664" spans="6:6" ht="12">
      <c r="F664" s="4"/>
    </row>
    <row r="665" spans="6:6" ht="12">
      <c r="F665" s="4"/>
    </row>
    <row r="666" spans="6:6" ht="12">
      <c r="F666" s="4"/>
    </row>
    <row r="667" spans="6:6" ht="12">
      <c r="F667" s="4"/>
    </row>
    <row r="668" spans="6:6" ht="12">
      <c r="F668" s="4"/>
    </row>
    <row r="669" spans="6:6" ht="12">
      <c r="F669" s="4"/>
    </row>
    <row r="670" spans="6:6" ht="12">
      <c r="F670" s="4"/>
    </row>
    <row r="671" spans="6:6" ht="12">
      <c r="F671" s="4"/>
    </row>
    <row r="672" spans="6:6" ht="12">
      <c r="F672" s="4"/>
    </row>
    <row r="673" spans="6:6" ht="12">
      <c r="F673" s="4"/>
    </row>
    <row r="674" spans="6:6" ht="12">
      <c r="F674" s="4"/>
    </row>
    <row r="675" spans="6:6" ht="12">
      <c r="F675" s="4"/>
    </row>
    <row r="676" spans="6:6" ht="12">
      <c r="F676" s="4"/>
    </row>
    <row r="677" spans="6:6" ht="12">
      <c r="F677" s="4"/>
    </row>
    <row r="678" spans="6:6" ht="12">
      <c r="F678" s="4"/>
    </row>
    <row r="679" spans="6:6" ht="12">
      <c r="F679" s="4"/>
    </row>
    <row r="680" spans="6:6" ht="12">
      <c r="F680" s="4"/>
    </row>
    <row r="681" spans="6:6" ht="12">
      <c r="F681" s="4"/>
    </row>
    <row r="682" spans="6:6" ht="12">
      <c r="F682" s="4"/>
    </row>
    <row r="683" spans="6:6" ht="12">
      <c r="F683" s="4"/>
    </row>
    <row r="684" spans="6:6" ht="12">
      <c r="F684" s="4"/>
    </row>
    <row r="685" spans="6:6" ht="12">
      <c r="F685" s="4"/>
    </row>
    <row r="686" spans="6:6" ht="12">
      <c r="F686" s="4"/>
    </row>
    <row r="687" spans="6:6" ht="12">
      <c r="F687" s="4"/>
    </row>
    <row r="688" spans="6:6" ht="12">
      <c r="F688" s="4"/>
    </row>
    <row r="689" spans="6:6" ht="12">
      <c r="F689" s="4"/>
    </row>
    <row r="690" spans="6:6" ht="12">
      <c r="F690" s="4"/>
    </row>
    <row r="691" spans="6:6" ht="12">
      <c r="F691" s="4"/>
    </row>
    <row r="692" spans="6:6" ht="12">
      <c r="F692" s="4"/>
    </row>
    <row r="693" spans="6:6" ht="12">
      <c r="F693" s="4"/>
    </row>
    <row r="694" spans="6:6" ht="12">
      <c r="F694" s="4"/>
    </row>
    <row r="695" spans="6:6" ht="12">
      <c r="F695" s="4"/>
    </row>
    <row r="696" spans="6:6" ht="12">
      <c r="F696" s="4"/>
    </row>
    <row r="697" spans="6:6" ht="12">
      <c r="F697" s="4"/>
    </row>
    <row r="698" spans="6:6" ht="12">
      <c r="F698" s="4"/>
    </row>
    <row r="699" spans="6:6" ht="12">
      <c r="F699" s="4"/>
    </row>
    <row r="700" spans="6:6" ht="12">
      <c r="F700" s="4"/>
    </row>
    <row r="701" spans="6:6" ht="12">
      <c r="F701" s="4"/>
    </row>
    <row r="702" spans="6:6" ht="12">
      <c r="F702" s="4"/>
    </row>
    <row r="703" spans="6:6" ht="12">
      <c r="F703" s="4"/>
    </row>
    <row r="704" spans="6:6" ht="12">
      <c r="F704" s="4"/>
    </row>
    <row r="705" spans="6:6" ht="12">
      <c r="F705" s="4"/>
    </row>
    <row r="706" spans="6:6" ht="12">
      <c r="F706" s="4"/>
    </row>
    <row r="707" spans="6:6" ht="12">
      <c r="F707" s="4"/>
    </row>
    <row r="708" spans="6:6" ht="12">
      <c r="F708" s="4"/>
    </row>
    <row r="709" spans="6:6" ht="12">
      <c r="F709" s="4"/>
    </row>
    <row r="710" spans="6:6" ht="12">
      <c r="F710" s="4"/>
    </row>
    <row r="711" spans="6:6" ht="12">
      <c r="F711" s="4"/>
    </row>
    <row r="712" spans="6:6" ht="12">
      <c r="F712" s="4"/>
    </row>
    <row r="713" spans="6:6" ht="12">
      <c r="F713" s="4"/>
    </row>
    <row r="714" spans="6:6" ht="12">
      <c r="F714" s="4"/>
    </row>
    <row r="715" spans="6:6" ht="12">
      <c r="F715" s="4"/>
    </row>
    <row r="716" spans="6:6" ht="12">
      <c r="F716" s="4"/>
    </row>
    <row r="717" spans="6:6" ht="12">
      <c r="F717" s="4"/>
    </row>
    <row r="718" spans="6:6" ht="12">
      <c r="F718" s="4"/>
    </row>
    <row r="719" spans="6:6" ht="12">
      <c r="F719" s="4"/>
    </row>
    <row r="720" spans="6:6" ht="12">
      <c r="F720" s="4"/>
    </row>
    <row r="721" spans="6:6" ht="12">
      <c r="F721" s="4"/>
    </row>
    <row r="722" spans="6:6" ht="12">
      <c r="F722" s="4"/>
    </row>
    <row r="723" spans="6:6" ht="12">
      <c r="F723" s="4"/>
    </row>
    <row r="724" spans="6:6" ht="12">
      <c r="F724" s="4"/>
    </row>
    <row r="725" spans="6:6" ht="12">
      <c r="F725" s="4"/>
    </row>
    <row r="726" spans="6:6" ht="12">
      <c r="F726" s="4"/>
    </row>
    <row r="727" spans="6:6" ht="12">
      <c r="F727" s="4"/>
    </row>
    <row r="728" spans="6:6" ht="12">
      <c r="F728" s="4"/>
    </row>
    <row r="729" spans="6:6" ht="12">
      <c r="F729" s="4"/>
    </row>
    <row r="730" spans="6:6" ht="12">
      <c r="F730" s="4"/>
    </row>
    <row r="731" spans="6:6" ht="12">
      <c r="F731" s="4"/>
    </row>
    <row r="732" spans="6:6" ht="12">
      <c r="F732" s="4"/>
    </row>
    <row r="733" spans="6:6" ht="12">
      <c r="F733" s="4"/>
    </row>
    <row r="734" spans="6:6" ht="12">
      <c r="F734" s="4"/>
    </row>
    <row r="735" spans="6:6" ht="12">
      <c r="F735" s="4"/>
    </row>
    <row r="736" spans="6:6" ht="12">
      <c r="F736" s="4"/>
    </row>
    <row r="737" spans="6:6" ht="12">
      <c r="F737" s="4"/>
    </row>
    <row r="738" spans="6:6" ht="12">
      <c r="F738" s="4"/>
    </row>
    <row r="739" spans="6:6" ht="12">
      <c r="F739" s="4"/>
    </row>
    <row r="740" spans="6:6" ht="12">
      <c r="F740" s="4"/>
    </row>
    <row r="741" spans="6:6" ht="12">
      <c r="F741" s="4"/>
    </row>
    <row r="742" spans="6:6" ht="12">
      <c r="F742" s="4"/>
    </row>
    <row r="743" spans="6:6" ht="12">
      <c r="F743" s="4"/>
    </row>
    <row r="744" spans="6:6" ht="12">
      <c r="F744" s="4"/>
    </row>
    <row r="745" spans="6:6" ht="12">
      <c r="F745" s="4"/>
    </row>
    <row r="746" spans="6:6" ht="12">
      <c r="F746" s="4"/>
    </row>
    <row r="747" spans="6:6" ht="12">
      <c r="F747" s="4"/>
    </row>
    <row r="748" spans="6:6" ht="12">
      <c r="F748" s="4"/>
    </row>
    <row r="749" spans="6:6" ht="12">
      <c r="F749" s="4"/>
    </row>
    <row r="750" spans="6:6" ht="12">
      <c r="F750" s="4"/>
    </row>
    <row r="751" spans="6:6" ht="12">
      <c r="F751" s="4"/>
    </row>
    <row r="752" spans="6:6" ht="12">
      <c r="F752" s="4"/>
    </row>
    <row r="753" spans="6:6" ht="12">
      <c r="F753" s="4"/>
    </row>
    <row r="754" spans="6:6" ht="12">
      <c r="F754" s="4"/>
    </row>
    <row r="755" spans="6:6" ht="12">
      <c r="F755" s="4"/>
    </row>
    <row r="756" spans="6:6" ht="12">
      <c r="F756" s="4"/>
    </row>
    <row r="757" spans="6:6" ht="12">
      <c r="F757" s="4"/>
    </row>
    <row r="758" spans="6:6" ht="12">
      <c r="F758" s="4"/>
    </row>
    <row r="759" spans="6:6" ht="12">
      <c r="F759" s="4"/>
    </row>
    <row r="760" spans="6:6" ht="12">
      <c r="F760" s="4"/>
    </row>
    <row r="761" spans="6:6" ht="12">
      <c r="F761" s="4"/>
    </row>
    <row r="762" spans="6:6" ht="12">
      <c r="F762" s="4"/>
    </row>
    <row r="763" spans="6:6" ht="12">
      <c r="F763" s="4"/>
    </row>
    <row r="764" spans="6:6" ht="12">
      <c r="F764" s="4"/>
    </row>
    <row r="765" spans="6:6" ht="12">
      <c r="F765" s="4"/>
    </row>
    <row r="766" spans="6:6" ht="12">
      <c r="F766" s="4"/>
    </row>
    <row r="767" spans="6:6" ht="12">
      <c r="F767" s="4"/>
    </row>
    <row r="768" spans="6:6" ht="12">
      <c r="F768" s="4"/>
    </row>
    <row r="769" spans="6:6" ht="12">
      <c r="F769" s="4"/>
    </row>
    <row r="770" spans="6:6" ht="12">
      <c r="F770" s="4"/>
    </row>
    <row r="771" spans="6:6" ht="12">
      <c r="F771" s="4"/>
    </row>
    <row r="772" spans="6:6" ht="12">
      <c r="F772" s="4"/>
    </row>
    <row r="773" spans="6:6" ht="12">
      <c r="F773" s="4"/>
    </row>
    <row r="774" spans="6:6" ht="12">
      <c r="F774" s="4"/>
    </row>
    <row r="775" spans="6:6" ht="12">
      <c r="F775" s="4"/>
    </row>
    <row r="776" spans="6:6" ht="12">
      <c r="F776" s="4"/>
    </row>
    <row r="777" spans="6:6" ht="12">
      <c r="F777" s="4"/>
    </row>
    <row r="778" spans="6:6" ht="12">
      <c r="F778" s="4"/>
    </row>
    <row r="779" spans="6:6" ht="12">
      <c r="F779" s="4"/>
    </row>
    <row r="780" spans="6:6" ht="12">
      <c r="F780" s="4"/>
    </row>
    <row r="781" spans="6:6" ht="12">
      <c r="F781" s="4"/>
    </row>
    <row r="782" spans="6:6" ht="12">
      <c r="F782" s="4"/>
    </row>
    <row r="783" spans="6:6" ht="12">
      <c r="F783" s="4"/>
    </row>
    <row r="784" spans="6:6" ht="12">
      <c r="F784" s="4"/>
    </row>
    <row r="785" spans="6:6" ht="12">
      <c r="F785" s="4"/>
    </row>
    <row r="786" spans="6:6" ht="12">
      <c r="F786" s="4"/>
    </row>
    <row r="787" spans="6:6" ht="12">
      <c r="F787" s="4"/>
    </row>
    <row r="788" spans="6:6" ht="12">
      <c r="F788" s="4"/>
    </row>
    <row r="789" spans="6:6" ht="12">
      <c r="F789" s="4"/>
    </row>
    <row r="790" spans="6:6" ht="12">
      <c r="F790" s="4"/>
    </row>
    <row r="791" spans="6:6" ht="12">
      <c r="F791" s="4"/>
    </row>
    <row r="792" spans="6:6" ht="12">
      <c r="F792" s="4"/>
    </row>
    <row r="793" spans="6:6" ht="12">
      <c r="F793" s="4"/>
    </row>
    <row r="794" spans="6:6" ht="12">
      <c r="F794" s="4"/>
    </row>
    <row r="795" spans="6:6" ht="12">
      <c r="F795" s="4"/>
    </row>
    <row r="796" spans="6:6" ht="12">
      <c r="F796" s="4"/>
    </row>
    <row r="797" spans="6:6" ht="12">
      <c r="F797" s="4"/>
    </row>
    <row r="798" spans="6:6" ht="12">
      <c r="F798" s="4"/>
    </row>
    <row r="799" spans="6:6" ht="12">
      <c r="F799" s="4"/>
    </row>
    <row r="800" spans="6:6" ht="12">
      <c r="F800" s="4"/>
    </row>
    <row r="801" spans="6:6" ht="12">
      <c r="F801" s="4"/>
    </row>
    <row r="802" spans="6:6" ht="12">
      <c r="F802" s="4"/>
    </row>
    <row r="803" spans="6:6" ht="12">
      <c r="F803" s="4"/>
    </row>
    <row r="804" spans="6:6" ht="12">
      <c r="F804" s="4"/>
    </row>
    <row r="805" spans="6:6" ht="12">
      <c r="F805" s="4"/>
    </row>
    <row r="806" spans="6:6" ht="12">
      <c r="F806" s="4"/>
    </row>
    <row r="807" spans="6:6" ht="12">
      <c r="F807" s="4"/>
    </row>
    <row r="808" spans="6:6" ht="12">
      <c r="F808" s="4"/>
    </row>
    <row r="809" spans="6:6" ht="12">
      <c r="F809" s="4"/>
    </row>
    <row r="810" spans="6:6" ht="12">
      <c r="F810" s="4"/>
    </row>
    <row r="811" spans="6:6" ht="12">
      <c r="F811" s="4"/>
    </row>
    <row r="812" spans="6:6" ht="12">
      <c r="F812" s="4"/>
    </row>
    <row r="813" spans="6:6" ht="12">
      <c r="F813" s="4"/>
    </row>
    <row r="814" spans="6:6" ht="12">
      <c r="F814" s="4"/>
    </row>
    <row r="815" spans="6:6" ht="12">
      <c r="F815" s="4"/>
    </row>
    <row r="816" spans="6:6" ht="12">
      <c r="F816" s="4"/>
    </row>
    <row r="817" spans="6:6" ht="12">
      <c r="F817" s="4"/>
    </row>
    <row r="818" spans="6:6" ht="12">
      <c r="F818" s="4"/>
    </row>
    <row r="819" spans="6:6" ht="12">
      <c r="F819" s="4"/>
    </row>
    <row r="820" spans="6:6" ht="12">
      <c r="F820" s="4"/>
    </row>
    <row r="821" spans="6:6" ht="12">
      <c r="F821" s="4"/>
    </row>
    <row r="822" spans="6:6" ht="12">
      <c r="F822" s="4"/>
    </row>
    <row r="823" spans="6:6" ht="12">
      <c r="F823" s="4"/>
    </row>
    <row r="824" spans="6:6" ht="12">
      <c r="F824" s="4"/>
    </row>
    <row r="825" spans="6:6" ht="12">
      <c r="F825" s="4"/>
    </row>
    <row r="826" spans="6:6" ht="12">
      <c r="F826" s="4"/>
    </row>
    <row r="827" spans="6:6" ht="12">
      <c r="F827" s="4"/>
    </row>
    <row r="828" spans="6:6" ht="12">
      <c r="F828" s="4"/>
    </row>
    <row r="829" spans="6:6" ht="12">
      <c r="F829" s="4"/>
    </row>
    <row r="830" spans="6:6" ht="12">
      <c r="F830" s="4"/>
    </row>
    <row r="831" spans="6:6" ht="12">
      <c r="F831" s="4"/>
    </row>
    <row r="832" spans="6:6" ht="12">
      <c r="F832" s="4"/>
    </row>
    <row r="833" spans="6:6" ht="12">
      <c r="F833" s="4"/>
    </row>
    <row r="834" spans="6:6" ht="12">
      <c r="F834" s="4"/>
    </row>
    <row r="835" spans="6:6" ht="12">
      <c r="F835" s="4"/>
    </row>
    <row r="836" spans="6:6" ht="12">
      <c r="F836" s="4"/>
    </row>
    <row r="837" spans="6:6" ht="12">
      <c r="F837" s="4"/>
    </row>
    <row r="838" spans="6:6" ht="12">
      <c r="F838" s="4"/>
    </row>
    <row r="839" spans="6:6" ht="12">
      <c r="F839" s="4"/>
    </row>
    <row r="840" spans="6:6" ht="12">
      <c r="F840" s="4"/>
    </row>
    <row r="841" spans="6:6" ht="12">
      <c r="F841" s="4"/>
    </row>
    <row r="842" spans="6:6" ht="12">
      <c r="F842" s="4"/>
    </row>
    <row r="843" spans="6:6" ht="12">
      <c r="F843" s="4"/>
    </row>
    <row r="844" spans="6:6" ht="12">
      <c r="F844" s="4"/>
    </row>
    <row r="845" spans="6:6" ht="12">
      <c r="F845" s="4"/>
    </row>
    <row r="846" spans="6:6" ht="12">
      <c r="F846" s="4"/>
    </row>
    <row r="847" spans="6:6" ht="12">
      <c r="F847" s="4"/>
    </row>
    <row r="848" spans="6:6" ht="12">
      <c r="F848" s="4"/>
    </row>
    <row r="849" spans="6:6" ht="12">
      <c r="F849" s="4"/>
    </row>
    <row r="850" spans="6:6" ht="12">
      <c r="F850" s="4"/>
    </row>
    <row r="851" spans="6:6" ht="12">
      <c r="F851" s="4"/>
    </row>
    <row r="852" spans="6:6" ht="12">
      <c r="F852" s="4"/>
    </row>
    <row r="853" spans="6:6" ht="12">
      <c r="F853" s="4"/>
    </row>
    <row r="854" spans="6:6" ht="12">
      <c r="F854" s="4"/>
    </row>
    <row r="855" spans="6:6" ht="12">
      <c r="F855" s="4"/>
    </row>
    <row r="856" spans="6:6" ht="12">
      <c r="F856" s="4"/>
    </row>
    <row r="857" spans="6:6" ht="12">
      <c r="F857" s="4"/>
    </row>
    <row r="858" spans="6:6" ht="12">
      <c r="F858" s="4"/>
    </row>
    <row r="859" spans="6:6" ht="12">
      <c r="F859" s="4"/>
    </row>
    <row r="860" spans="6:6" ht="12">
      <c r="F860" s="4"/>
    </row>
    <row r="861" spans="6:6" ht="12">
      <c r="F861" s="4"/>
    </row>
    <row r="862" spans="6:6" ht="12">
      <c r="F862" s="4"/>
    </row>
    <row r="863" spans="6:6" ht="12">
      <c r="F863" s="4"/>
    </row>
    <row r="864" spans="6:6" ht="12">
      <c r="F864" s="4"/>
    </row>
    <row r="865" spans="6:6" ht="12">
      <c r="F865" s="4"/>
    </row>
    <row r="866" spans="6:6" ht="12">
      <c r="F866" s="4"/>
    </row>
    <row r="867" spans="6:6" ht="12">
      <c r="F867" s="4"/>
    </row>
    <row r="868" spans="6:6" ht="12">
      <c r="F868" s="4"/>
    </row>
    <row r="869" spans="6:6" ht="12">
      <c r="F869" s="4"/>
    </row>
    <row r="870" spans="6:6" ht="12">
      <c r="F870" s="4"/>
    </row>
    <row r="871" spans="6:6" ht="12">
      <c r="F871" s="4"/>
    </row>
    <row r="872" spans="6:6" ht="12">
      <c r="F872" s="4"/>
    </row>
    <row r="873" spans="6:6" ht="12">
      <c r="F873" s="4"/>
    </row>
    <row r="874" spans="6:6" ht="12">
      <c r="F874" s="4"/>
    </row>
    <row r="875" spans="6:6" ht="12">
      <c r="F875" s="4"/>
    </row>
    <row r="876" spans="6:6" ht="12">
      <c r="F876" s="4"/>
    </row>
    <row r="877" spans="6:6" ht="12">
      <c r="F877" s="4"/>
    </row>
    <row r="878" spans="6:6" ht="12">
      <c r="F878" s="4"/>
    </row>
    <row r="879" spans="6:6" ht="12">
      <c r="F879" s="4"/>
    </row>
    <row r="880" spans="6:6" ht="12">
      <c r="F880" s="4"/>
    </row>
    <row r="881" spans="6:6" ht="12">
      <c r="F881" s="4"/>
    </row>
    <row r="882" spans="6:6" ht="12">
      <c r="F882" s="4"/>
    </row>
    <row r="883" spans="6:6" ht="12">
      <c r="F883" s="4"/>
    </row>
    <row r="884" spans="6:6" ht="12">
      <c r="F884" s="4"/>
    </row>
    <row r="885" spans="6:6" ht="12">
      <c r="F885" s="4"/>
    </row>
    <row r="886" spans="6:6" ht="12">
      <c r="F886" s="4"/>
    </row>
    <row r="887" spans="6:6" ht="12">
      <c r="F887" s="4"/>
    </row>
    <row r="888" spans="6:6" ht="12">
      <c r="F888" s="4"/>
    </row>
    <row r="889" spans="6:6" ht="12">
      <c r="F889" s="4"/>
    </row>
    <row r="890" spans="6:6" ht="12">
      <c r="F890" s="4"/>
    </row>
    <row r="891" spans="6:6" ht="12">
      <c r="F891" s="4"/>
    </row>
    <row r="892" spans="6:6" ht="12">
      <c r="F892" s="4"/>
    </row>
    <row r="893" spans="6:6" ht="12">
      <c r="F893" s="4"/>
    </row>
    <row r="894" spans="6:6" ht="12">
      <c r="F894" s="4"/>
    </row>
    <row r="895" spans="6:6" ht="12">
      <c r="F895" s="4"/>
    </row>
    <row r="896" spans="6:6" ht="12">
      <c r="F896" s="4"/>
    </row>
    <row r="897" spans="6:6" ht="12">
      <c r="F897" s="4"/>
    </row>
    <row r="898" spans="6:6" ht="12">
      <c r="F898" s="4"/>
    </row>
    <row r="899" spans="6:6" ht="12">
      <c r="F899" s="4"/>
    </row>
    <row r="900" spans="6:6" ht="12">
      <c r="F900" s="4"/>
    </row>
    <row r="901" spans="6:6" ht="12">
      <c r="F901" s="4"/>
    </row>
    <row r="902" spans="6:6" ht="12">
      <c r="F902" s="4"/>
    </row>
    <row r="903" spans="6:6" ht="12">
      <c r="F903" s="4"/>
    </row>
    <row r="904" spans="6:6" ht="12">
      <c r="F904" s="4"/>
    </row>
    <row r="905" spans="6:6" ht="12">
      <c r="F905" s="4"/>
    </row>
    <row r="906" spans="6:6" ht="12">
      <c r="F906" s="4"/>
    </row>
    <row r="907" spans="6:6" ht="12">
      <c r="F907" s="4"/>
    </row>
    <row r="908" spans="6:6" ht="12">
      <c r="F908" s="4"/>
    </row>
    <row r="909" spans="6:6" ht="12">
      <c r="F909" s="4"/>
    </row>
    <row r="910" spans="6:6" ht="12">
      <c r="F910" s="4"/>
    </row>
    <row r="911" spans="6:6" ht="12">
      <c r="F911" s="4"/>
    </row>
    <row r="912" spans="6:6" ht="12">
      <c r="F912" s="4"/>
    </row>
    <row r="913" spans="6:6" ht="12">
      <c r="F913" s="4"/>
    </row>
    <row r="914" spans="6:6" ht="12">
      <c r="F914" s="4"/>
    </row>
    <row r="915" spans="6:6" ht="12">
      <c r="F915" s="4"/>
    </row>
    <row r="916" spans="6:6" ht="12">
      <c r="F916" s="4"/>
    </row>
    <row r="917" spans="6:6" ht="12">
      <c r="F917" s="4"/>
    </row>
    <row r="918" spans="6:6" ht="12">
      <c r="F918" s="4"/>
    </row>
    <row r="919" spans="6:6" ht="12">
      <c r="F919" s="4"/>
    </row>
    <row r="920" spans="6:6" ht="12">
      <c r="F920" s="4"/>
    </row>
    <row r="921" spans="6:6" ht="12">
      <c r="F921" s="4"/>
    </row>
    <row r="922" spans="6:6" ht="12">
      <c r="F922" s="4"/>
    </row>
    <row r="923" spans="6:6" ht="12">
      <c r="F923" s="4"/>
    </row>
    <row r="924" spans="6:6" ht="12">
      <c r="F924" s="4"/>
    </row>
    <row r="925" spans="6:6" ht="12">
      <c r="F925" s="4"/>
    </row>
    <row r="926" spans="6:6" ht="12">
      <c r="F926" s="4"/>
    </row>
    <row r="927" spans="6:6" ht="12">
      <c r="F927" s="4"/>
    </row>
    <row r="928" spans="6:6" ht="12">
      <c r="F928" s="4"/>
    </row>
    <row r="929" spans="6:6" ht="12">
      <c r="F929" s="4"/>
    </row>
    <row r="930" spans="6:6" ht="12">
      <c r="F930" s="4"/>
    </row>
    <row r="931" spans="6:6" ht="12">
      <c r="F931" s="4"/>
    </row>
    <row r="932" spans="6:6" ht="12">
      <c r="F932" s="4"/>
    </row>
    <row r="933" spans="6:6" ht="12">
      <c r="F933" s="4"/>
    </row>
    <row r="934" spans="6:6" ht="12">
      <c r="F934" s="4"/>
    </row>
    <row r="935" spans="6:6" ht="12">
      <c r="F935" s="4"/>
    </row>
    <row r="936" spans="6:6" ht="12">
      <c r="F936" s="4"/>
    </row>
    <row r="937" spans="6:6" ht="12">
      <c r="F937" s="4"/>
    </row>
    <row r="938" spans="6:6" ht="12">
      <c r="F938" s="4"/>
    </row>
    <row r="939" spans="6:6" ht="12">
      <c r="F939" s="4"/>
    </row>
    <row r="940" spans="6:6" ht="12">
      <c r="F940" s="4"/>
    </row>
    <row r="941" spans="6:6" ht="12">
      <c r="F941" s="4"/>
    </row>
    <row r="942" spans="6:6" ht="12">
      <c r="F942" s="4"/>
    </row>
    <row r="943" spans="6:6" ht="12">
      <c r="F943" s="4"/>
    </row>
    <row r="944" spans="6:6" ht="12">
      <c r="F944" s="4"/>
    </row>
    <row r="945" spans="6:6" ht="12">
      <c r="F945" s="4"/>
    </row>
    <row r="946" spans="6:6" ht="12">
      <c r="F946" s="4"/>
    </row>
    <row r="947" spans="6:6" ht="12">
      <c r="F947" s="4"/>
    </row>
    <row r="948" spans="6:6" ht="12">
      <c r="F948" s="4"/>
    </row>
    <row r="949" spans="6:6" ht="12">
      <c r="F949" s="4"/>
    </row>
    <row r="950" spans="6:6" ht="12">
      <c r="F950" s="4"/>
    </row>
    <row r="951" spans="6:6" ht="12">
      <c r="F951" s="4"/>
    </row>
    <row r="952" spans="6:6" ht="12">
      <c r="F952" s="4"/>
    </row>
    <row r="953" spans="6:6" ht="12">
      <c r="F953" s="4"/>
    </row>
    <row r="954" spans="6:6" ht="12">
      <c r="F954" s="4"/>
    </row>
    <row r="955" spans="6:6" ht="12">
      <c r="F955" s="4"/>
    </row>
    <row r="956" spans="6:6" ht="12">
      <c r="F956" s="4"/>
    </row>
    <row r="957" spans="6:6" ht="12">
      <c r="F957" s="4"/>
    </row>
    <row r="958" spans="6:6" ht="12">
      <c r="F958" s="4"/>
    </row>
    <row r="959" spans="6:6" ht="12">
      <c r="F959" s="4"/>
    </row>
    <row r="960" spans="6:6" ht="12">
      <c r="F960" s="4"/>
    </row>
    <row r="961" spans="6:6" ht="12">
      <c r="F961" s="4"/>
    </row>
    <row r="962" spans="6:6" ht="12">
      <c r="F962" s="4"/>
    </row>
    <row r="963" spans="6:6" ht="12">
      <c r="F963" s="4"/>
    </row>
    <row r="964" spans="6:6" ht="12">
      <c r="F964" s="4"/>
    </row>
    <row r="965" spans="6:6" ht="12">
      <c r="F965" s="4"/>
    </row>
    <row r="966" spans="6:6" ht="12">
      <c r="F966" s="4"/>
    </row>
    <row r="967" spans="6:6" ht="12">
      <c r="F967" s="4"/>
    </row>
    <row r="968" spans="6:6" ht="12">
      <c r="F968" s="4"/>
    </row>
    <row r="969" spans="6:6" ht="12">
      <c r="F969" s="4"/>
    </row>
    <row r="970" spans="6:6" ht="12">
      <c r="F970" s="4"/>
    </row>
    <row r="971" spans="6:6" ht="12">
      <c r="F971" s="4"/>
    </row>
    <row r="972" spans="6:6" ht="12">
      <c r="F972" s="4"/>
    </row>
    <row r="973" spans="6:6" ht="12">
      <c r="F973" s="4"/>
    </row>
    <row r="974" spans="6:6" ht="12">
      <c r="F974" s="4"/>
    </row>
    <row r="975" spans="6:6" ht="12">
      <c r="F975" s="4"/>
    </row>
    <row r="976" spans="6:6" ht="12">
      <c r="F976" s="4"/>
    </row>
    <row r="977" spans="6:6" ht="12">
      <c r="F977" s="4"/>
    </row>
    <row r="978" spans="6:6" ht="12">
      <c r="F978" s="4"/>
    </row>
    <row r="979" spans="6:6" ht="12">
      <c r="F979" s="4"/>
    </row>
    <row r="980" spans="6:6" ht="12">
      <c r="F980" s="4"/>
    </row>
    <row r="981" spans="6:6" ht="12">
      <c r="F981" s="4"/>
    </row>
    <row r="982" spans="6:6" ht="12">
      <c r="F982" s="4"/>
    </row>
    <row r="983" spans="6:6" ht="12">
      <c r="F983" s="4"/>
    </row>
    <row r="984" spans="6:6" ht="12">
      <c r="F984" s="4"/>
    </row>
    <row r="985" spans="6:6" ht="12">
      <c r="F985" s="4"/>
    </row>
    <row r="986" spans="6:6" ht="12">
      <c r="F986" s="4"/>
    </row>
    <row r="987" spans="6:6" ht="12">
      <c r="F987" s="4"/>
    </row>
    <row r="988" spans="6:6" ht="12">
      <c r="F988" s="4"/>
    </row>
    <row r="989" spans="6:6" ht="12">
      <c r="F989" s="4"/>
    </row>
    <row r="990" spans="6:6" ht="12">
      <c r="F990" s="4"/>
    </row>
    <row r="991" spans="6:6" ht="12">
      <c r="F991" s="4"/>
    </row>
    <row r="992" spans="6:6" ht="12">
      <c r="F992" s="4"/>
    </row>
    <row r="993" spans="6:6" ht="12">
      <c r="F993" s="4"/>
    </row>
    <row r="994" spans="6:6" ht="12">
      <c r="F994" s="4"/>
    </row>
    <row r="995" spans="6:6" ht="12">
      <c r="F995" s="4"/>
    </row>
    <row r="996" spans="6:6" ht="12">
      <c r="F996" s="4"/>
    </row>
    <row r="997" spans="6:6" ht="12">
      <c r="F997" s="4"/>
    </row>
    <row r="998" spans="6:6" ht="12">
      <c r="F998" s="4"/>
    </row>
    <row r="999" spans="6:6" ht="12">
      <c r="F999" s="4"/>
    </row>
    <row r="1000" spans="6:6" ht="12">
      <c r="F1000" s="4"/>
    </row>
  </sheetData>
  <autoFilter ref="A1:V62">
    <sortState ref="A2:AK62">
      <sortCondition ref="E1:E62"/>
    </sortState>
  </autoFilter>
  <hyperlinks>
    <hyperlink ref="B2" r:id="rId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4%3A56378247-56378447&amp;highlight=hg38.chr4%3A56378347-56378347"/>
    <hyperlink ref="B3" r:id="rId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X%3A108131244-108131444&amp;highlight=hg38.chrX%3A108131344-108131344"/>
    <hyperlink ref="B4" r:id="rId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8401387-118401587&amp;highlight=hg38.chr11%3A118401487-118401487"/>
    <hyperlink ref="B5" r:id="rId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7%3A105875720-105875920&amp;highlight=hg38.chr7%3A105875820-105875820"/>
    <hyperlink ref="B6" r:id="rId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5%3A90751770-90751970&amp;highlight=hg38.chr15%3A90751870-90751870"/>
    <hyperlink ref="B7" r:id="rId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133929196-133929396&amp;highlight=hg38.chr3%3A133929296-133929296"/>
    <hyperlink ref="B8" r:id="rId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85801980-85802180&amp;highlight=hg38.chr3%3A85802080-85802080"/>
    <hyperlink ref="B9" r:id="rId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105720012-105720212&amp;highlight=hg38.chr3%3A105720112-105720112"/>
    <hyperlink ref="B10" r:id="rId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69313905-69314105&amp;highlight=hg38.chr5%3A69314005-69314005"/>
    <hyperlink ref="B11" r:id="rId1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7%3A36210863-36211063&amp;highlight=hg38.chr17%3A36210963-36210963"/>
    <hyperlink ref="B12" r:id="rId1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24498357-24498557&amp;highlight=hg38.chr5%3A24498457-24498457"/>
    <hyperlink ref="B13" r:id="rId1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1296881-111297081&amp;highlight=hg38.chr11%3A111296981-111296981"/>
    <hyperlink ref="B14" r:id="rId1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1298508-111298708&amp;highlight=hg38.chr11%3A111298608-111298608"/>
    <hyperlink ref="B15" r:id="rId1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%3A197328408-197328608&amp;highlight=hg38.chr1%3A197328508-197328508"/>
    <hyperlink ref="B16" r:id="rId1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8%3A69401168-69401368&amp;highlight=hg38.chr18%3A69401268-69401268"/>
    <hyperlink ref="B17" r:id="rId1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97466355-97466555&amp;highlight=hg38.chr3%3A97466455-97466455"/>
    <hyperlink ref="B18" r:id="rId1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6%3A151807760-151807960&amp;highlight=hg38.chr6%3A151807860-151807860"/>
    <hyperlink ref="B19" r:id="rId1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49186645-49186845&amp;highlight=hg38.chr11%3A49186745-49186745"/>
    <hyperlink ref="B20" r:id="rId1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72138777-72138977&amp;highlight=hg38.chr11%3A72138877-72138877"/>
    <hyperlink ref="B21" r:id="rId2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8%3A33461412-33461612&amp;highlight=hg38.chr8%3A33461512-33461512"/>
    <hyperlink ref="B22" r:id="rId2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126472197-126472397&amp;highlight=hg38.chr5%3A126472297-126472297"/>
    <hyperlink ref="B23" r:id="rId2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66678837-66679037&amp;highlight=hg38.chr12%3A66678937-66678937"/>
    <hyperlink ref="B24" r:id="rId2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184035005-184035205&amp;highlight=hg38.chr3%3A184035105-184035105"/>
    <hyperlink ref="B25" r:id="rId2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%3A24142981-24143181&amp;highlight=hg38.chr1%3A24143081-24143081"/>
    <hyperlink ref="B26" r:id="rId2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%3A130342844-130343044&amp;highlight=hg38.chr2%3A130342944-130342944"/>
    <hyperlink ref="B27" r:id="rId2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10499911-10500111&amp;highlight=hg38.chr19%3A10500011-10500011"/>
    <hyperlink ref="B28" r:id="rId2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9%3A136757014-136757214&amp;highlight=hg38.chr9%3A136757114-136757114"/>
    <hyperlink ref="B29" r:id="rId2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%3A96739751-96739951&amp;highlight=hg38.chr2%3A96739851-96739851"/>
    <hyperlink ref="B30" r:id="rId2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46545150-46545350&amp;highlight=hg38.chr3%3A46545250-46545250"/>
    <hyperlink ref="B31" r:id="rId3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5%3A99731304-99731504&amp;highlight=hg38.chr15%3A99731404-99731404"/>
    <hyperlink ref="B32" r:id="rId3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6%3A41920734-41920934&amp;highlight=hg38.chr6%3A41920834-41920834"/>
    <hyperlink ref="B33" r:id="rId3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3%3A32522126-32522326&amp;highlight=hg38.chr13%3A32522226-32522226"/>
    <hyperlink ref="B34" r:id="rId3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6%3A66826649-66826849&amp;highlight=hg38.chr16%3A66826749-66826749"/>
    <hyperlink ref="B35" r:id="rId3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8%3A89981411-89981611&amp;highlight=hg38.chr8%3A89981511-89981511"/>
    <hyperlink ref="B36" r:id="rId3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8%3A58165730-58165930&amp;highlight=hg38.chr18%3A58165830-58165830"/>
    <hyperlink ref="B37" r:id="rId3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9%3A124292763-124292963&amp;highlight=hg38.chr9%3A124292863-124292863"/>
    <hyperlink ref="B38" r:id="rId3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48539607-48539807&amp;highlight=hg38.chr3%3A48539707-48539707"/>
    <hyperlink ref="B39" r:id="rId3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42132349-42132549&amp;highlight=hg38.chr19%3A42132449-42132449"/>
    <hyperlink ref="B40" r:id="rId3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%3A27138328-27138528&amp;highlight=hg38.chr2%3A27138428-27138428"/>
    <hyperlink ref="B41" r:id="rId4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58617589-58617789&amp;highlight=hg38.chr5%3A58617689-58617689"/>
    <hyperlink ref="B42" r:id="rId4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69739727-69739927&amp;highlight=hg38.chr12%3A69739827-69739827"/>
    <hyperlink ref="B43" r:id="rId4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4%3A21057734-21057934&amp;highlight=hg38.chr14%3A21057834-21057834"/>
    <hyperlink ref="B44" r:id="rId4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7%3A156643782-156643982&amp;highlight=hg38.chr7%3A156643882-156643882"/>
    <hyperlink ref="B45" r:id="rId4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X%3A154398296-154398496&amp;highlight=hg38.chrX%3A154398396-154398396"/>
    <hyperlink ref="B46" r:id="rId4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6%3A33200739-33200939&amp;highlight=hg38.chr6%3A33200839-33200839"/>
    <hyperlink ref="B47" r:id="rId4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171014413-171014613&amp;highlight=hg38.chr3%3A171014513-171014513"/>
    <hyperlink ref="B48" r:id="rId4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2%3A24302105-24302305&amp;highlight=hg38.chr22%3A24302205-24302205"/>
    <hyperlink ref="B49" r:id="rId4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%3A181896825-181897025&amp;highlight=hg38.chr2%3A181896925-181896925"/>
    <hyperlink ref="B50" r:id="rId4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22287116-22287316&amp;highlight=hg38.chr12%3A22287216-22287216"/>
    <hyperlink ref="B51" r:id="rId5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7%3A3668535-3668735&amp;highlight=hg38.chr17%3A3668635-3668635"/>
    <hyperlink ref="B52" r:id="rId5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9%3A79572680-79572880&amp;highlight=hg38.chr9%3A79572780-79572780"/>
    <hyperlink ref="B53" r:id="rId5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27003281-27003481&amp;highlight=hg38.chr12%3A27003381-27003381"/>
    <hyperlink ref="B54" r:id="rId5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0%3A1183679-1183879&amp;highlight=hg38.chr20%3A1183779-1183779"/>
    <hyperlink ref="B55" r:id="rId5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4%3A48134126-48134326&amp;highlight=hg38.chr4%3A48134226-48134226"/>
    <hyperlink ref="B56" r:id="rId5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8%3A6829180-6829380&amp;highlight=hg38.chr8%3A6829280-6829280"/>
    <hyperlink ref="B57" r:id="rId5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133007033-133007233&amp;highlight=hg38.chr12%3A133007133-133007133"/>
    <hyperlink ref="B58" r:id="rId5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150898433-150898633&amp;highlight=hg38.chr5%3A150898533-150898533"/>
    <hyperlink ref="B59" r:id="rId5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53109466-53109666&amp;highlight=hg38.chr19%3A53109566-53109566"/>
    <hyperlink ref="B60" r:id="rId5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21166265-21166465&amp;highlight=hg38.chr19%3A21166365-21166365"/>
    <hyperlink ref="B61" r:id="rId6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178946886-178947086&amp;highlight=hg38.chr5%3A178946986-178946986"/>
    <hyperlink ref="B62" r:id="rId6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56460633-56460833&amp;highlight=hg38.chr19%3A56460733-56460733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6AA84F"/>
  </sheetPr>
  <dimension ref="A1:V1000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baseColWidth="10" defaultColWidth="14.5" defaultRowHeight="15.75" customHeight="1" x14ac:dyDescent="0"/>
  <cols>
    <col min="1" max="1" width="6.33203125" customWidth="1"/>
    <col min="2" max="2" width="10.33203125" customWidth="1"/>
    <col min="3" max="3" width="6.6640625" customWidth="1"/>
    <col min="4" max="4" width="9.6640625" customWidth="1"/>
    <col min="5" max="5" width="12.6640625" customWidth="1"/>
    <col min="6" max="6" width="48.1640625" customWidth="1"/>
    <col min="7" max="7" width="14.33203125" customWidth="1"/>
    <col min="8" max="8" width="8.5" customWidth="1"/>
    <col min="9" max="12" width="3.6640625" customWidth="1"/>
    <col min="13" max="13" width="6.1640625" customWidth="1"/>
    <col min="14" max="14" width="5.5" customWidth="1"/>
    <col min="15" max="17" width="10.83203125" customWidth="1"/>
    <col min="18" max="18" width="12.6640625" customWidth="1"/>
    <col min="19" max="19" width="7.1640625" customWidth="1"/>
    <col min="20" max="20" width="16.1640625" customWidth="1"/>
  </cols>
  <sheetData>
    <row r="1" spans="1:22" ht="73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13</v>
      </c>
      <c r="N1" s="1" t="s">
        <v>12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22</v>
      </c>
    </row>
    <row r="2" spans="1:22" ht="15.75" customHeight="1" thickBot="1">
      <c r="A2" s="2" t="s">
        <v>237</v>
      </c>
      <c r="B2" s="6">
        <v>56378347</v>
      </c>
      <c r="C2" s="2" t="s">
        <v>26</v>
      </c>
      <c r="D2" s="2" t="s">
        <v>27</v>
      </c>
      <c r="E2" s="3" t="str">
        <f>HYPERLINK("http://www.genecards.org/cgi-bin/carddisp.pl?gene=AASDH","AASDH")</f>
        <v>AASDH</v>
      </c>
      <c r="F2" s="4" t="s">
        <v>244</v>
      </c>
      <c r="G2" s="2" t="s">
        <v>245</v>
      </c>
      <c r="H2" s="2">
        <v>656</v>
      </c>
      <c r="I2" s="2" t="s">
        <v>35</v>
      </c>
      <c r="J2" s="2" t="s">
        <v>36</v>
      </c>
      <c r="M2" s="2">
        <v>0.75</v>
      </c>
      <c r="N2" s="2">
        <v>0.25</v>
      </c>
      <c r="O2" s="2" t="s">
        <v>34</v>
      </c>
      <c r="P2" s="2" t="s">
        <v>34</v>
      </c>
      <c r="Q2" s="2" t="s">
        <v>34</v>
      </c>
      <c r="R2" s="2" t="s">
        <v>40</v>
      </c>
      <c r="S2" s="2" t="s">
        <v>37</v>
      </c>
      <c r="T2" s="2" t="s">
        <v>612</v>
      </c>
      <c r="U2" s="2" t="s">
        <v>613</v>
      </c>
      <c r="V2" s="2">
        <v>1040</v>
      </c>
    </row>
    <row r="3" spans="1:22" ht="15.75" customHeight="1" thickBot="1">
      <c r="A3" s="2" t="s">
        <v>437</v>
      </c>
      <c r="B3" s="6">
        <v>108131344</v>
      </c>
      <c r="C3" s="2" t="s">
        <v>25</v>
      </c>
      <c r="D3" s="2" t="s">
        <v>46</v>
      </c>
      <c r="E3" s="3" t="str">
        <f>HYPERLINK("http://www.genecards.org/cgi-bin/carddisp.pl?gene=ATG4A","ATG4A")</f>
        <v>ATG4A</v>
      </c>
      <c r="F3" s="4" t="s">
        <v>438</v>
      </c>
      <c r="G3" s="2" t="s">
        <v>439</v>
      </c>
      <c r="H3" s="2">
        <v>1041</v>
      </c>
      <c r="I3" s="2" t="s">
        <v>31</v>
      </c>
      <c r="J3" s="2" t="s">
        <v>36</v>
      </c>
      <c r="M3" s="2">
        <v>0.75</v>
      </c>
      <c r="N3" s="2">
        <v>0.25</v>
      </c>
      <c r="O3" s="2" t="s">
        <v>34</v>
      </c>
      <c r="P3" s="2" t="s">
        <v>34</v>
      </c>
      <c r="Q3" s="2" t="s">
        <v>34</v>
      </c>
      <c r="R3" s="2" t="s">
        <v>40</v>
      </c>
      <c r="S3" s="2" t="s">
        <v>37</v>
      </c>
      <c r="T3" s="2" t="s">
        <v>634</v>
      </c>
      <c r="U3" s="2" t="s">
        <v>635</v>
      </c>
      <c r="V3" s="2">
        <v>217</v>
      </c>
    </row>
    <row r="4" spans="1:22" ht="15.75" customHeight="1" thickBot="1">
      <c r="A4" s="2" t="s">
        <v>43</v>
      </c>
      <c r="B4" s="6">
        <v>118401487</v>
      </c>
      <c r="C4" s="2" t="s">
        <v>25</v>
      </c>
      <c r="D4" s="2" t="s">
        <v>27</v>
      </c>
      <c r="E4" s="3" t="str">
        <f>HYPERLINK("http://www.genecards.org/cgi-bin/carddisp.pl?gene=ATP5L","ATP5L")</f>
        <v>ATP5L</v>
      </c>
      <c r="F4" s="4" t="s">
        <v>51</v>
      </c>
      <c r="G4" s="2" t="s">
        <v>52</v>
      </c>
      <c r="H4" s="2">
        <v>97</v>
      </c>
      <c r="I4" s="2" t="s">
        <v>31</v>
      </c>
      <c r="J4" s="2" t="s">
        <v>36</v>
      </c>
      <c r="M4" s="2">
        <v>0.75</v>
      </c>
      <c r="N4" s="2">
        <v>0.25</v>
      </c>
      <c r="O4" s="2" t="s">
        <v>34</v>
      </c>
      <c r="P4" s="2" t="s">
        <v>34</v>
      </c>
      <c r="Q4" s="2" t="s">
        <v>34</v>
      </c>
      <c r="R4" s="2" t="s">
        <v>40</v>
      </c>
      <c r="S4" s="2" t="s">
        <v>37</v>
      </c>
      <c r="T4" s="2" t="s">
        <v>578</v>
      </c>
      <c r="U4" s="2" t="s">
        <v>579</v>
      </c>
      <c r="V4" s="2">
        <v>116</v>
      </c>
    </row>
    <row r="5" spans="1:22" ht="15.75" customHeight="1" thickBot="1">
      <c r="A5" s="2" t="s">
        <v>392</v>
      </c>
      <c r="B5" s="6">
        <v>105875820</v>
      </c>
      <c r="C5" s="2" t="s">
        <v>26</v>
      </c>
      <c r="D5" s="2" t="s">
        <v>46</v>
      </c>
      <c r="E5" s="3" t="str">
        <f>HYPERLINK("http://www.genecards.org/cgi-bin/carddisp.pl?gene=ATXN7L1","ATXN7L1")</f>
        <v>ATXN7L1</v>
      </c>
      <c r="F5" s="4" t="s">
        <v>395</v>
      </c>
      <c r="G5" s="2" t="s">
        <v>396</v>
      </c>
      <c r="H5" s="2">
        <v>9</v>
      </c>
      <c r="I5" s="2" t="s">
        <v>33</v>
      </c>
      <c r="J5" s="2" t="s">
        <v>31</v>
      </c>
      <c r="M5" s="2">
        <v>0.75</v>
      </c>
      <c r="N5" s="2">
        <v>0.25</v>
      </c>
      <c r="O5" s="2" t="s">
        <v>34</v>
      </c>
      <c r="P5" s="2" t="s">
        <v>34</v>
      </c>
      <c r="Q5" s="2" t="s">
        <v>34</v>
      </c>
      <c r="R5" s="2" t="s">
        <v>40</v>
      </c>
      <c r="S5" s="2" t="s">
        <v>37</v>
      </c>
      <c r="T5" s="2" t="s">
        <v>570</v>
      </c>
      <c r="U5" s="2" t="s">
        <v>571</v>
      </c>
      <c r="V5" s="2">
        <v>400</v>
      </c>
    </row>
    <row r="6" spans="1:22" ht="15.75" customHeight="1" thickBot="1">
      <c r="A6" s="2" t="s">
        <v>112</v>
      </c>
      <c r="B6" s="6">
        <v>90751870</v>
      </c>
      <c r="C6" s="2" t="s">
        <v>25</v>
      </c>
      <c r="D6" s="2" t="s">
        <v>27</v>
      </c>
      <c r="E6" s="3" t="str">
        <f>HYPERLINK("http://www.genecards.org/cgi-bin/carddisp.pl?gene=BLM","BLM")</f>
        <v>BLM</v>
      </c>
      <c r="F6" s="4" t="s">
        <v>122</v>
      </c>
      <c r="G6" s="2" t="s">
        <v>123</v>
      </c>
      <c r="H6" s="2">
        <v>999</v>
      </c>
      <c r="I6" s="2" t="s">
        <v>31</v>
      </c>
      <c r="J6" s="2" t="s">
        <v>33</v>
      </c>
      <c r="M6" s="2">
        <v>0.75</v>
      </c>
      <c r="N6" s="2">
        <v>0.25</v>
      </c>
      <c r="O6" s="2" t="s">
        <v>34</v>
      </c>
      <c r="P6" s="2" t="s">
        <v>34</v>
      </c>
      <c r="Q6" s="2" t="s">
        <v>34</v>
      </c>
      <c r="R6" s="2" t="s">
        <v>40</v>
      </c>
      <c r="S6" s="2" t="s">
        <v>37</v>
      </c>
      <c r="T6" s="2" t="s">
        <v>584</v>
      </c>
      <c r="U6" s="2" t="s">
        <v>585</v>
      </c>
      <c r="V6" s="2">
        <v>45</v>
      </c>
    </row>
    <row r="7" spans="1:22" ht="15.75" customHeight="1" thickBot="1">
      <c r="A7" s="2" t="s">
        <v>154</v>
      </c>
      <c r="B7" s="6">
        <v>133929296</v>
      </c>
      <c r="C7" s="2" t="s">
        <v>26</v>
      </c>
      <c r="D7" s="2" t="s">
        <v>27</v>
      </c>
      <c r="E7" s="3" t="str">
        <f>HYPERLINK("http://www.genecards.org/cgi-bin/carddisp.pl?gene=C3orf36","C3orf36")</f>
        <v>C3orf36</v>
      </c>
      <c r="F7" s="4" t="s">
        <v>215</v>
      </c>
      <c r="G7" s="2" t="s">
        <v>216</v>
      </c>
      <c r="H7" s="2">
        <v>517</v>
      </c>
      <c r="I7" s="2" t="s">
        <v>33</v>
      </c>
      <c r="J7" s="2" t="s">
        <v>31</v>
      </c>
      <c r="M7" s="2">
        <v>0.75</v>
      </c>
      <c r="N7" s="2">
        <v>0.25</v>
      </c>
      <c r="O7" s="2" t="s">
        <v>34</v>
      </c>
      <c r="P7" s="2" t="s">
        <v>34</v>
      </c>
      <c r="Q7" s="2" t="s">
        <v>34</v>
      </c>
      <c r="R7" s="2" t="s">
        <v>40</v>
      </c>
      <c r="S7" s="2" t="s">
        <v>37</v>
      </c>
      <c r="T7" s="2" t="s">
        <v>248</v>
      </c>
      <c r="U7" s="2" t="s">
        <v>249</v>
      </c>
      <c r="V7" s="2">
        <v>2106</v>
      </c>
    </row>
    <row r="8" spans="1:22" ht="15.75" customHeight="1" thickBot="1">
      <c r="A8" s="2" t="s">
        <v>154</v>
      </c>
      <c r="B8" s="6">
        <v>85802080</v>
      </c>
      <c r="C8" s="2" t="s">
        <v>25</v>
      </c>
      <c r="D8" s="2" t="s">
        <v>46</v>
      </c>
      <c r="E8" s="3" t="str">
        <f>HYPERLINK("http://www.genecards.org/cgi-bin/carddisp.pl?gene=CADM2","CADM2")</f>
        <v>CADM2</v>
      </c>
      <c r="F8" s="4" t="s">
        <v>323</v>
      </c>
      <c r="G8" s="2" t="s">
        <v>324</v>
      </c>
      <c r="H8" s="2">
        <v>265</v>
      </c>
      <c r="I8" s="2" t="s">
        <v>33</v>
      </c>
      <c r="J8" s="2" t="s">
        <v>35</v>
      </c>
      <c r="M8" s="2">
        <v>0.75</v>
      </c>
      <c r="N8" s="2">
        <v>0.25</v>
      </c>
      <c r="O8" s="2" t="s">
        <v>34</v>
      </c>
      <c r="P8" s="2" t="s">
        <v>34</v>
      </c>
      <c r="Q8" s="2" t="s">
        <v>34</v>
      </c>
      <c r="R8" s="2" t="s">
        <v>40</v>
      </c>
      <c r="S8" s="2" t="s">
        <v>37</v>
      </c>
      <c r="T8" s="2" t="s">
        <v>608</v>
      </c>
      <c r="U8" s="2" t="s">
        <v>609</v>
      </c>
      <c r="V8" s="2">
        <v>1744</v>
      </c>
    </row>
    <row r="9" spans="1:22" ht="15.75" customHeight="1" thickBot="1">
      <c r="A9" s="2" t="s">
        <v>154</v>
      </c>
      <c r="B9" s="6">
        <v>105720112</v>
      </c>
      <c r="C9" s="2" t="s">
        <v>26</v>
      </c>
      <c r="D9" s="2" t="s">
        <v>46</v>
      </c>
      <c r="E9" s="3" t="str">
        <f>HYPERLINK("http://www.genecards.org/cgi-bin/carddisp.pl?gene=CBLB","CBLB")</f>
        <v>CBLB</v>
      </c>
      <c r="F9" s="4" t="s">
        <v>282</v>
      </c>
      <c r="G9" s="2" t="s">
        <v>283</v>
      </c>
      <c r="H9" s="2">
        <v>1661</v>
      </c>
      <c r="I9" s="2" t="s">
        <v>35</v>
      </c>
      <c r="J9" s="2" t="s">
        <v>33</v>
      </c>
      <c r="M9" s="2">
        <v>0.75</v>
      </c>
      <c r="N9" s="2">
        <v>0.25</v>
      </c>
      <c r="O9" s="2" t="s">
        <v>34</v>
      </c>
      <c r="P9" s="2" t="s">
        <v>34</v>
      </c>
      <c r="Q9" s="2" t="s">
        <v>34</v>
      </c>
      <c r="R9" s="2" t="s">
        <v>40</v>
      </c>
      <c r="S9" s="2" t="s">
        <v>37</v>
      </c>
      <c r="T9" s="2" t="s">
        <v>429</v>
      </c>
      <c r="U9" s="2" t="s">
        <v>430</v>
      </c>
      <c r="V9" s="2">
        <v>131</v>
      </c>
    </row>
    <row r="10" spans="1:22" ht="15.75" customHeight="1" thickBot="1">
      <c r="A10" s="2" t="s">
        <v>23</v>
      </c>
      <c r="B10" s="6">
        <v>69314005</v>
      </c>
      <c r="C10" s="2" t="s">
        <v>26</v>
      </c>
      <c r="D10" s="2" t="s">
        <v>27</v>
      </c>
      <c r="E10" s="3" t="str">
        <f>HYPERLINK("http://www.genecards.org/cgi-bin/carddisp.pl?gene=CCDC125","CCDC125")</f>
        <v>CCDC125</v>
      </c>
      <c r="F10" s="4" t="s">
        <v>286</v>
      </c>
      <c r="G10" s="2" t="s">
        <v>287</v>
      </c>
      <c r="H10" s="2">
        <v>292</v>
      </c>
      <c r="I10" s="2" t="s">
        <v>36</v>
      </c>
      <c r="J10" s="2" t="s">
        <v>31</v>
      </c>
      <c r="M10" s="2">
        <v>0.75</v>
      </c>
      <c r="N10" s="2">
        <v>0.25</v>
      </c>
      <c r="O10" s="2" t="s">
        <v>34</v>
      </c>
      <c r="P10" s="2" t="s">
        <v>34</v>
      </c>
      <c r="Q10" s="2" t="s">
        <v>34</v>
      </c>
      <c r="R10" s="2" t="s">
        <v>40</v>
      </c>
      <c r="S10" s="2" t="s">
        <v>37</v>
      </c>
      <c r="T10" s="2" t="s">
        <v>618</v>
      </c>
      <c r="U10" s="2" t="s">
        <v>619</v>
      </c>
      <c r="V10" s="2">
        <v>250</v>
      </c>
    </row>
    <row r="11" spans="1:22" ht="15.75" customHeight="1" thickBot="1">
      <c r="A11" s="2" t="s">
        <v>85</v>
      </c>
      <c r="B11" s="6">
        <v>36210963</v>
      </c>
      <c r="C11" s="2" t="s">
        <v>25</v>
      </c>
      <c r="D11" s="2" t="s">
        <v>27</v>
      </c>
      <c r="E11" s="3" t="str">
        <f>HYPERLINK("http://www.genecards.org/cgi-bin/carddisp.pl?gene=CCL4L1","CCL4L1")</f>
        <v>CCL4L1</v>
      </c>
      <c r="F11" s="4" t="s">
        <v>99</v>
      </c>
      <c r="G11" s="2" t="s">
        <v>100</v>
      </c>
      <c r="H11" s="2">
        <v>54</v>
      </c>
      <c r="I11" s="2" t="s">
        <v>31</v>
      </c>
      <c r="J11" s="2" t="s">
        <v>33</v>
      </c>
      <c r="M11" s="2">
        <v>0.75</v>
      </c>
      <c r="N11" s="2">
        <v>0.25</v>
      </c>
      <c r="O11" s="2" t="s">
        <v>34</v>
      </c>
      <c r="P11" s="2" t="s">
        <v>34</v>
      </c>
      <c r="Q11" s="2" t="s">
        <v>34</v>
      </c>
      <c r="R11" s="2" t="s">
        <v>40</v>
      </c>
      <c r="S11" s="2" t="s">
        <v>37</v>
      </c>
      <c r="T11" s="2" t="s">
        <v>526</v>
      </c>
      <c r="U11" s="2" t="s">
        <v>528</v>
      </c>
      <c r="V11" s="2">
        <v>243</v>
      </c>
    </row>
    <row r="12" spans="1:22" ht="15.75" customHeight="1" thickBot="1">
      <c r="A12" s="2" t="s">
        <v>23</v>
      </c>
      <c r="B12" s="6">
        <v>24498457</v>
      </c>
      <c r="C12" s="2" t="s">
        <v>26</v>
      </c>
      <c r="D12" s="2" t="s">
        <v>27</v>
      </c>
      <c r="E12" s="3" t="str">
        <f>HYPERLINK("http://www.genecards.org/cgi-bin/carddisp.pl?gene=CDH10","CDH10")</f>
        <v>CDH10</v>
      </c>
      <c r="F12" s="4" t="s">
        <v>29</v>
      </c>
      <c r="G12" s="2" t="s">
        <v>32</v>
      </c>
      <c r="H12" s="2">
        <v>1825</v>
      </c>
      <c r="I12" s="2" t="s">
        <v>35</v>
      </c>
      <c r="J12" s="2" t="s">
        <v>36</v>
      </c>
      <c r="M12" s="2">
        <v>0.75</v>
      </c>
      <c r="N12" s="2">
        <v>0.25</v>
      </c>
      <c r="O12" s="2" t="s">
        <v>34</v>
      </c>
      <c r="P12" s="2" t="s">
        <v>34</v>
      </c>
      <c r="Q12" s="2" t="s">
        <v>34</v>
      </c>
      <c r="R12" s="2" t="s">
        <v>40</v>
      </c>
      <c r="S12" s="2" t="s">
        <v>37</v>
      </c>
      <c r="T12" s="2" t="s">
        <v>555</v>
      </c>
      <c r="U12" s="2" t="s">
        <v>556</v>
      </c>
      <c r="V12" s="2">
        <v>354</v>
      </c>
    </row>
    <row r="13" spans="1:22" ht="15.75" customHeight="1" thickBot="1">
      <c r="A13" s="2" t="s">
        <v>43</v>
      </c>
      <c r="B13" s="6">
        <v>111296981</v>
      </c>
      <c r="C13" s="2" t="s">
        <v>26</v>
      </c>
      <c r="D13" s="2" t="s">
        <v>46</v>
      </c>
      <c r="E13" s="3" t="str">
        <f>HYPERLINK("http://www.genecards.org/cgi-bin/carddisp.pl?gene=COLCA1","COLCA1")</f>
        <v>COLCA1</v>
      </c>
      <c r="F13" s="4" t="s">
        <v>55</v>
      </c>
      <c r="G13" s="2" t="s">
        <v>56</v>
      </c>
      <c r="H13" s="2">
        <v>1787</v>
      </c>
      <c r="I13" s="2" t="s">
        <v>36</v>
      </c>
      <c r="J13" s="2" t="s">
        <v>31</v>
      </c>
      <c r="M13" s="2">
        <v>0.75</v>
      </c>
      <c r="N13" s="2">
        <v>0.25</v>
      </c>
      <c r="O13" s="2" t="s">
        <v>34</v>
      </c>
      <c r="P13" s="2" t="s">
        <v>34</v>
      </c>
      <c r="Q13" s="2" t="s">
        <v>34</v>
      </c>
      <c r="R13" s="2" t="s">
        <v>40</v>
      </c>
      <c r="S13" s="2" t="s">
        <v>37</v>
      </c>
      <c r="T13" s="2" t="s">
        <v>557</v>
      </c>
      <c r="U13" s="2" t="s">
        <v>558</v>
      </c>
      <c r="V13" s="2">
        <v>224</v>
      </c>
    </row>
    <row r="14" spans="1:22" ht="15.75" customHeight="1" thickBot="1">
      <c r="A14" s="2" t="s">
        <v>43</v>
      </c>
      <c r="B14" s="6">
        <v>111298608</v>
      </c>
      <c r="C14" s="2" t="s">
        <v>26</v>
      </c>
      <c r="D14" s="2" t="s">
        <v>46</v>
      </c>
      <c r="E14" s="3" t="str">
        <f>HYPERLINK("http://www.genecards.org/cgi-bin/carddisp.pl?gene=COLCA1","COLCA1")</f>
        <v>COLCA1</v>
      </c>
      <c r="F14" s="4" t="s">
        <v>55</v>
      </c>
      <c r="G14" s="2" t="s">
        <v>56</v>
      </c>
      <c r="H14" s="2">
        <v>252</v>
      </c>
      <c r="I14" s="2" t="s">
        <v>33</v>
      </c>
      <c r="J14" s="2" t="s">
        <v>35</v>
      </c>
      <c r="M14" s="2">
        <v>0.75</v>
      </c>
      <c r="N14" s="2">
        <v>0.25</v>
      </c>
      <c r="O14" s="2" t="s">
        <v>34</v>
      </c>
      <c r="P14" s="2" t="s">
        <v>34</v>
      </c>
      <c r="Q14" s="2" t="s">
        <v>34</v>
      </c>
      <c r="R14" s="2" t="s">
        <v>40</v>
      </c>
      <c r="S14" s="2" t="s">
        <v>37</v>
      </c>
      <c r="T14" s="2" t="s">
        <v>576</v>
      </c>
      <c r="U14" s="2" t="s">
        <v>577</v>
      </c>
      <c r="V14" s="2">
        <v>197</v>
      </c>
    </row>
    <row r="15" spans="1:22" ht="15.75" customHeight="1" thickBot="1">
      <c r="A15" s="2" t="s">
        <v>24</v>
      </c>
      <c r="B15" s="6">
        <v>197328508</v>
      </c>
      <c r="C15" s="2" t="s">
        <v>25</v>
      </c>
      <c r="D15" s="2" t="s">
        <v>27</v>
      </c>
      <c r="E15" s="3" t="str">
        <f>HYPERLINK("http://www.genecards.org/cgi-bin/carddisp.pl?gene=CRB1","CRB1")</f>
        <v>CRB1</v>
      </c>
      <c r="F15" s="4" t="s">
        <v>28</v>
      </c>
      <c r="G15" s="2" t="s">
        <v>30</v>
      </c>
      <c r="H15" s="2">
        <v>287</v>
      </c>
      <c r="I15" s="2" t="s">
        <v>31</v>
      </c>
      <c r="J15" s="2" t="s">
        <v>33</v>
      </c>
      <c r="M15" s="2">
        <v>0.75</v>
      </c>
      <c r="N15" s="2">
        <v>0.25</v>
      </c>
      <c r="O15" s="2" t="s">
        <v>34</v>
      </c>
      <c r="P15" s="2" t="s">
        <v>34</v>
      </c>
      <c r="Q15" s="2" t="s">
        <v>34</v>
      </c>
      <c r="R15" s="2" t="s">
        <v>40</v>
      </c>
      <c r="S15" s="2" t="s">
        <v>37</v>
      </c>
      <c r="T15" s="2" t="s">
        <v>500</v>
      </c>
      <c r="U15" s="2" t="s">
        <v>501</v>
      </c>
      <c r="V15" s="2">
        <v>214</v>
      </c>
    </row>
    <row r="16" spans="1:22" ht="15.75" customHeight="1" thickBot="1">
      <c r="A16" s="2" t="s">
        <v>186</v>
      </c>
      <c r="B16" s="6">
        <v>69401268</v>
      </c>
      <c r="C16" s="2" t="s">
        <v>25</v>
      </c>
      <c r="D16" s="2" t="s">
        <v>46</v>
      </c>
      <c r="E16" s="3" t="str">
        <f>HYPERLINK("http://www.genecards.org/cgi-bin/carddisp.pl?gene=DOK6","DOK6")</f>
        <v>DOK6</v>
      </c>
      <c r="F16" s="4" t="s">
        <v>198</v>
      </c>
      <c r="G16" s="2" t="s">
        <v>199</v>
      </c>
      <c r="H16" s="2">
        <v>109</v>
      </c>
      <c r="I16" s="2" t="s">
        <v>36</v>
      </c>
      <c r="J16" s="2" t="s">
        <v>31</v>
      </c>
      <c r="M16" s="2">
        <v>0.75</v>
      </c>
      <c r="N16" s="2">
        <v>0.25</v>
      </c>
      <c r="O16" s="2" t="s">
        <v>34</v>
      </c>
      <c r="P16" s="2" t="s">
        <v>34</v>
      </c>
      <c r="Q16" s="2" t="s">
        <v>34</v>
      </c>
      <c r="R16" s="2" t="s">
        <v>40</v>
      </c>
      <c r="S16" s="2" t="s">
        <v>37</v>
      </c>
      <c r="T16" s="2" t="s">
        <v>200</v>
      </c>
      <c r="U16" s="2" t="s">
        <v>201</v>
      </c>
      <c r="V16" s="2">
        <v>130</v>
      </c>
    </row>
    <row r="17" spans="1:22" ht="15.75" customHeight="1" thickBot="1">
      <c r="A17" s="2" t="s">
        <v>154</v>
      </c>
      <c r="B17" s="6">
        <v>97466455</v>
      </c>
      <c r="C17" s="2" t="s">
        <v>25</v>
      </c>
      <c r="D17" s="2" t="s">
        <v>46</v>
      </c>
      <c r="E17" s="3" t="str">
        <f>HYPERLINK("http://www.genecards.org/cgi-bin/carddisp.pl?gene=EPHA6","EPHA6")</f>
        <v>EPHA6</v>
      </c>
      <c r="F17" s="4" t="s">
        <v>295</v>
      </c>
      <c r="G17" s="2" t="s">
        <v>296</v>
      </c>
      <c r="H17" s="2">
        <v>236</v>
      </c>
      <c r="I17" s="2" t="s">
        <v>36</v>
      </c>
      <c r="J17" s="2" t="s">
        <v>31</v>
      </c>
      <c r="M17" s="2">
        <v>0.75</v>
      </c>
      <c r="N17" s="2">
        <v>0.25</v>
      </c>
      <c r="O17" s="2" t="s">
        <v>34</v>
      </c>
      <c r="P17" s="2" t="s">
        <v>34</v>
      </c>
      <c r="Q17" s="2" t="s">
        <v>34</v>
      </c>
      <c r="R17" s="2" t="s">
        <v>40</v>
      </c>
      <c r="S17" s="2" t="s">
        <v>37</v>
      </c>
      <c r="T17" s="2" t="s">
        <v>567</v>
      </c>
      <c r="U17" s="2" t="s">
        <v>568</v>
      </c>
      <c r="V17" s="2">
        <v>482</v>
      </c>
    </row>
    <row r="18" spans="1:22" ht="15.75" customHeight="1" thickBot="1">
      <c r="A18" s="2" t="s">
        <v>292</v>
      </c>
      <c r="B18" s="6">
        <v>151807860</v>
      </c>
      <c r="C18" s="2" t="s">
        <v>25</v>
      </c>
      <c r="D18" s="2" t="s">
        <v>46</v>
      </c>
      <c r="E18" s="3" t="str">
        <f>HYPERLINK("http://www.genecards.org/cgi-bin/carddisp.pl?gene=ESR1","ESR1")</f>
        <v>ESR1</v>
      </c>
      <c r="F18" s="4" t="s">
        <v>378</v>
      </c>
      <c r="G18" s="2" t="s">
        <v>379</v>
      </c>
      <c r="H18" s="2">
        <v>121</v>
      </c>
      <c r="I18" s="2" t="s">
        <v>31</v>
      </c>
      <c r="J18" s="2" t="s">
        <v>35</v>
      </c>
      <c r="M18" s="2">
        <v>0.75</v>
      </c>
      <c r="N18" s="2">
        <v>0.25</v>
      </c>
      <c r="O18" s="2" t="s">
        <v>34</v>
      </c>
      <c r="P18" s="2" t="s">
        <v>34</v>
      </c>
      <c r="Q18" s="2" t="s">
        <v>34</v>
      </c>
      <c r="R18" s="2" t="s">
        <v>40</v>
      </c>
      <c r="S18" s="2" t="s">
        <v>37</v>
      </c>
      <c r="T18" s="2" t="s">
        <v>620</v>
      </c>
      <c r="U18" s="2" t="s">
        <v>621</v>
      </c>
      <c r="V18" s="2">
        <v>37</v>
      </c>
    </row>
    <row r="19" spans="1:22" ht="15.75" customHeight="1" thickBot="1">
      <c r="A19" s="2" t="s">
        <v>43</v>
      </c>
      <c r="B19" s="6">
        <v>49186745</v>
      </c>
      <c r="C19" s="2" t="s">
        <v>26</v>
      </c>
      <c r="D19" s="2" t="s">
        <v>27</v>
      </c>
      <c r="E19" s="3" t="str">
        <f>HYPERLINK("http://www.genecards.org/cgi-bin/carddisp.pl?gene=FOLH1","FOLH1")</f>
        <v>FOLH1</v>
      </c>
      <c r="F19" s="4" t="s">
        <v>61</v>
      </c>
      <c r="G19" s="2" t="s">
        <v>62</v>
      </c>
      <c r="H19" s="2">
        <v>610</v>
      </c>
      <c r="I19" s="2" t="s">
        <v>35</v>
      </c>
      <c r="J19" s="2" t="s">
        <v>33</v>
      </c>
      <c r="M19" s="2">
        <v>0.75</v>
      </c>
      <c r="N19" s="2">
        <v>0.25</v>
      </c>
      <c r="O19" s="2" t="s">
        <v>34</v>
      </c>
      <c r="P19" s="2" t="s">
        <v>34</v>
      </c>
      <c r="Q19" s="2" t="s">
        <v>34</v>
      </c>
      <c r="R19" s="2" t="s">
        <v>40</v>
      </c>
      <c r="S19" s="2" t="s">
        <v>37</v>
      </c>
      <c r="T19" s="2" t="s">
        <v>506</v>
      </c>
      <c r="U19" s="2" t="s">
        <v>507</v>
      </c>
      <c r="V19" s="2">
        <v>5852</v>
      </c>
    </row>
    <row r="20" spans="1:22" ht="15.75" customHeight="1" thickBot="1">
      <c r="A20" s="2" t="s">
        <v>43</v>
      </c>
      <c r="B20" s="6">
        <v>72138877</v>
      </c>
      <c r="C20" s="2" t="s">
        <v>25</v>
      </c>
      <c r="D20" s="2" t="s">
        <v>27</v>
      </c>
      <c r="E20" s="3" t="str">
        <f>HYPERLINK("http://www.genecards.org/cgi-bin/carddisp.pl?gene=FOLR3","FOLR3")</f>
        <v>FOLR3</v>
      </c>
      <c r="F20" s="4" t="s">
        <v>72</v>
      </c>
      <c r="G20" s="2" t="s">
        <v>73</v>
      </c>
      <c r="H20" s="2">
        <v>277</v>
      </c>
      <c r="I20" s="2" t="s">
        <v>33</v>
      </c>
      <c r="J20" s="2" t="s">
        <v>35</v>
      </c>
      <c r="M20" s="2">
        <v>0.75</v>
      </c>
      <c r="N20" s="2">
        <v>0.25</v>
      </c>
      <c r="O20" s="2" t="s">
        <v>34</v>
      </c>
      <c r="P20" s="2" t="s">
        <v>34</v>
      </c>
      <c r="Q20" s="2" t="s">
        <v>34</v>
      </c>
      <c r="R20" s="2" t="s">
        <v>40</v>
      </c>
      <c r="S20" s="2" t="s">
        <v>37</v>
      </c>
      <c r="T20" s="2" t="s">
        <v>580</v>
      </c>
      <c r="U20" s="2" t="s">
        <v>581</v>
      </c>
      <c r="V20" s="2">
        <v>238</v>
      </c>
    </row>
    <row r="21" spans="1:22" ht="15.75" customHeight="1" thickBot="1">
      <c r="A21" s="2" t="s">
        <v>166</v>
      </c>
      <c r="B21" s="6">
        <v>33461512</v>
      </c>
      <c r="C21" s="2" t="s">
        <v>26</v>
      </c>
      <c r="D21" s="2" t="s">
        <v>46</v>
      </c>
      <c r="E21" s="3" t="str">
        <f>HYPERLINK("http://www.genecards.org/cgi-bin/carddisp.pl?gene=FUT10","FUT10")</f>
        <v>FUT10</v>
      </c>
      <c r="F21" s="4" t="s">
        <v>413</v>
      </c>
      <c r="G21" s="2" t="s">
        <v>414</v>
      </c>
      <c r="H21" s="2">
        <v>210</v>
      </c>
      <c r="I21" s="2" t="s">
        <v>36</v>
      </c>
      <c r="J21" s="2" t="s">
        <v>31</v>
      </c>
      <c r="M21" s="2">
        <v>0.75</v>
      </c>
      <c r="N21" s="2">
        <v>0.25</v>
      </c>
      <c r="O21" s="2" t="s">
        <v>34</v>
      </c>
      <c r="P21" s="2" t="s">
        <v>34</v>
      </c>
      <c r="Q21" s="2" t="s">
        <v>34</v>
      </c>
      <c r="R21" s="2" t="s">
        <v>40</v>
      </c>
      <c r="S21" s="2" t="s">
        <v>37</v>
      </c>
      <c r="T21" s="2" t="s">
        <v>628</v>
      </c>
      <c r="U21" s="2" t="s">
        <v>629</v>
      </c>
      <c r="V21" s="2">
        <v>1410</v>
      </c>
    </row>
    <row r="22" spans="1:22" ht="15.75" customHeight="1" thickBot="1">
      <c r="A22" s="2" t="s">
        <v>23</v>
      </c>
      <c r="B22" s="6">
        <v>126472297</v>
      </c>
      <c r="C22" s="2" t="s">
        <v>25</v>
      </c>
      <c r="D22" s="2" t="s">
        <v>46</v>
      </c>
      <c r="E22" s="3" t="str">
        <f>HYPERLINK("http://www.genecards.org/cgi-bin/carddisp.pl?gene=GRAMD3","GRAMD3")</f>
        <v>GRAMD3</v>
      </c>
      <c r="F22" s="4" t="s">
        <v>353</v>
      </c>
      <c r="G22" s="2" t="s">
        <v>354</v>
      </c>
      <c r="H22" s="2">
        <v>431</v>
      </c>
      <c r="I22" s="2" t="s">
        <v>31</v>
      </c>
      <c r="J22" s="2" t="s">
        <v>36</v>
      </c>
      <c r="M22" s="2">
        <v>0.75</v>
      </c>
      <c r="N22" s="2">
        <v>0.25</v>
      </c>
      <c r="O22" s="2" t="s">
        <v>34</v>
      </c>
      <c r="P22" s="2" t="s">
        <v>34</v>
      </c>
      <c r="Q22" s="2" t="s">
        <v>34</v>
      </c>
      <c r="R22" s="2" t="s">
        <v>40</v>
      </c>
      <c r="S22" s="2" t="s">
        <v>37</v>
      </c>
      <c r="T22" s="2" t="s">
        <v>614</v>
      </c>
      <c r="U22" s="2" t="s">
        <v>615</v>
      </c>
      <c r="V22" s="2">
        <v>658</v>
      </c>
    </row>
    <row r="23" spans="1:22" ht="15.75" customHeight="1" thickBot="1">
      <c r="A23" s="2" t="s">
        <v>71</v>
      </c>
      <c r="B23" s="6">
        <v>66678937</v>
      </c>
      <c r="C23" s="2" t="s">
        <v>26</v>
      </c>
      <c r="D23" s="2" t="s">
        <v>46</v>
      </c>
      <c r="E23" s="3" t="str">
        <f>HYPERLINK("http://www.genecards.org/cgi-bin/carddisp.pl?gene=GRIP1","GRIP1")</f>
        <v>GRIP1</v>
      </c>
      <c r="F23" s="4" t="s">
        <v>104</v>
      </c>
      <c r="G23" s="2" t="s">
        <v>105</v>
      </c>
      <c r="H23" s="2">
        <v>54</v>
      </c>
      <c r="I23" s="2" t="s">
        <v>33</v>
      </c>
      <c r="J23" s="2" t="s">
        <v>35</v>
      </c>
      <c r="M23" s="2">
        <v>0.75</v>
      </c>
      <c r="N23" s="2">
        <v>0.25</v>
      </c>
      <c r="O23" s="2" t="s">
        <v>34</v>
      </c>
      <c r="P23" s="2" t="s">
        <v>34</v>
      </c>
      <c r="Q23" s="2" t="s">
        <v>34</v>
      </c>
      <c r="R23" s="2" t="s">
        <v>40</v>
      </c>
      <c r="S23" s="2" t="s">
        <v>37</v>
      </c>
      <c r="T23" s="2" t="s">
        <v>520</v>
      </c>
      <c r="U23" s="2" t="s">
        <v>522</v>
      </c>
      <c r="V23" s="2">
        <v>274</v>
      </c>
    </row>
    <row r="24" spans="1:22" ht="15.75" customHeight="1" thickBot="1">
      <c r="A24" s="2" t="s">
        <v>154</v>
      </c>
      <c r="B24" s="6">
        <v>184035105</v>
      </c>
      <c r="C24" s="2" t="s">
        <v>25</v>
      </c>
      <c r="D24" s="2" t="s">
        <v>46</v>
      </c>
      <c r="E24" s="3" t="str">
        <f>HYPERLINK("http://www.genecards.org/cgi-bin/carddisp.pl?gene=HTR3D","HTR3D")</f>
        <v>HTR3D</v>
      </c>
      <c r="F24" s="4" t="s">
        <v>278</v>
      </c>
      <c r="G24" s="2" t="s">
        <v>279</v>
      </c>
      <c r="H24" s="2">
        <v>58</v>
      </c>
      <c r="I24" s="2" t="s">
        <v>31</v>
      </c>
      <c r="J24" s="2" t="s">
        <v>36</v>
      </c>
      <c r="M24" s="2">
        <v>0.75</v>
      </c>
      <c r="N24" s="2">
        <v>0.25</v>
      </c>
      <c r="O24" s="2" t="s">
        <v>34</v>
      </c>
      <c r="P24" s="2" t="s">
        <v>34</v>
      </c>
      <c r="Q24" s="2" t="s">
        <v>34</v>
      </c>
      <c r="R24" s="2" t="s">
        <v>40</v>
      </c>
      <c r="S24" s="2" t="s">
        <v>37</v>
      </c>
      <c r="T24" s="2" t="s">
        <v>553</v>
      </c>
      <c r="U24" s="2" t="s">
        <v>554</v>
      </c>
      <c r="V24" s="2">
        <v>261</v>
      </c>
    </row>
    <row r="25" spans="1:22" ht="15.75" customHeight="1" thickBot="1">
      <c r="A25" s="2" t="s">
        <v>24</v>
      </c>
      <c r="B25" s="6">
        <v>24143081</v>
      </c>
      <c r="C25" s="2" t="s">
        <v>26</v>
      </c>
      <c r="D25" s="2" t="s">
        <v>46</v>
      </c>
      <c r="E25" s="3" t="str">
        <f>HYPERLINK("http://www.genecards.org/cgi-bin/carddisp.pl?gene=IL22RA1","IL22RA1")</f>
        <v>IL22RA1</v>
      </c>
      <c r="F25" s="4" t="s">
        <v>47</v>
      </c>
      <c r="G25" s="2" t="s">
        <v>48</v>
      </c>
      <c r="H25" s="2">
        <v>106</v>
      </c>
      <c r="I25" s="2" t="s">
        <v>36</v>
      </c>
      <c r="J25" s="2" t="s">
        <v>31</v>
      </c>
      <c r="M25" s="2">
        <v>0.75</v>
      </c>
      <c r="N25" s="2">
        <v>0.25</v>
      </c>
      <c r="O25" s="2" t="s">
        <v>34</v>
      </c>
      <c r="P25" s="2" t="s">
        <v>34</v>
      </c>
      <c r="Q25" s="2" t="s">
        <v>34</v>
      </c>
      <c r="R25" s="2" t="s">
        <v>40</v>
      </c>
      <c r="S25" s="2" t="s">
        <v>37</v>
      </c>
      <c r="T25" s="2" t="s">
        <v>49</v>
      </c>
      <c r="U25" s="2" t="s">
        <v>50</v>
      </c>
      <c r="V25" s="2">
        <v>1588</v>
      </c>
    </row>
    <row r="26" spans="1:22" ht="15.75" customHeight="1" thickBot="1">
      <c r="A26" s="2" t="s">
        <v>121</v>
      </c>
      <c r="B26" s="6">
        <v>130342944</v>
      </c>
      <c r="C26" s="2" t="s">
        <v>25</v>
      </c>
      <c r="D26" s="2" t="s">
        <v>27</v>
      </c>
      <c r="E26" s="3" t="str">
        <f>HYPERLINK("http://www.genecards.org/cgi-bin/carddisp.pl?gene=IMP4","IMP4")</f>
        <v>IMP4</v>
      </c>
      <c r="F26" s="4" t="s">
        <v>203</v>
      </c>
      <c r="G26" s="2" t="s">
        <v>205</v>
      </c>
      <c r="H26" s="2">
        <v>720</v>
      </c>
      <c r="I26" s="2" t="s">
        <v>36</v>
      </c>
      <c r="J26" s="2" t="s">
        <v>31</v>
      </c>
      <c r="M26" s="2">
        <v>0.75</v>
      </c>
      <c r="N26" s="2">
        <v>0.25</v>
      </c>
      <c r="O26" s="2" t="s">
        <v>34</v>
      </c>
      <c r="P26" s="2" t="s">
        <v>34</v>
      </c>
      <c r="Q26" s="2" t="s">
        <v>34</v>
      </c>
      <c r="R26" s="2" t="s">
        <v>40</v>
      </c>
      <c r="S26" s="2" t="s">
        <v>37</v>
      </c>
      <c r="T26" s="2" t="s">
        <v>598</v>
      </c>
      <c r="U26" s="2" t="s">
        <v>599</v>
      </c>
      <c r="V26" s="2">
        <v>200</v>
      </c>
    </row>
    <row r="27" spans="1:22" ht="15.75" customHeight="1" thickBot="1">
      <c r="A27" s="2" t="s">
        <v>103</v>
      </c>
      <c r="B27" s="6">
        <v>10500011</v>
      </c>
      <c r="C27" s="2" t="s">
        <v>26</v>
      </c>
      <c r="D27" s="2" t="s">
        <v>46</v>
      </c>
      <c r="E27" s="3" t="str">
        <f>HYPERLINK("http://www.genecards.org/cgi-bin/carddisp.pl?gene=KEAP1","KEAP1")</f>
        <v>KEAP1</v>
      </c>
      <c r="F27" s="4" t="s">
        <v>219</v>
      </c>
      <c r="G27" s="2" t="s">
        <v>220</v>
      </c>
      <c r="H27" s="2">
        <v>12</v>
      </c>
      <c r="I27" s="2" t="s">
        <v>35</v>
      </c>
      <c r="J27" s="2" t="s">
        <v>33</v>
      </c>
      <c r="M27" s="2">
        <v>0.75</v>
      </c>
      <c r="N27" s="2">
        <v>0.25</v>
      </c>
      <c r="O27" s="2" t="s">
        <v>34</v>
      </c>
      <c r="P27" s="2" t="s">
        <v>34</v>
      </c>
      <c r="Q27" s="2" t="s">
        <v>34</v>
      </c>
      <c r="R27" s="2" t="s">
        <v>40</v>
      </c>
      <c r="S27" s="2" t="s">
        <v>37</v>
      </c>
      <c r="T27" s="2" t="s">
        <v>592</v>
      </c>
      <c r="U27" s="2" t="s">
        <v>593</v>
      </c>
      <c r="V27" s="2">
        <v>487</v>
      </c>
    </row>
    <row r="28" spans="1:22" ht="15.75" customHeight="1" thickBot="1">
      <c r="A28" s="2" t="s">
        <v>331</v>
      </c>
      <c r="B28" s="6">
        <v>136757114</v>
      </c>
      <c r="C28" s="2" t="s">
        <v>26</v>
      </c>
      <c r="D28" s="2" t="s">
        <v>46</v>
      </c>
      <c r="E28" s="3" t="str">
        <f>HYPERLINK("http://www.genecards.org/cgi-bin/carddisp.pl?gene=LCN8","LCN8")</f>
        <v>LCN8</v>
      </c>
      <c r="F28" s="4" t="s">
        <v>431</v>
      </c>
      <c r="G28" s="2" t="s">
        <v>432</v>
      </c>
      <c r="H28" s="2">
        <v>189</v>
      </c>
      <c r="I28" s="2" t="s">
        <v>33</v>
      </c>
      <c r="J28" s="2" t="s">
        <v>35</v>
      </c>
      <c r="M28" s="2">
        <v>0.75</v>
      </c>
      <c r="N28" s="2">
        <v>0.25</v>
      </c>
      <c r="O28" s="2" t="s">
        <v>34</v>
      </c>
      <c r="P28" s="2" t="s">
        <v>34</v>
      </c>
      <c r="Q28" s="2" t="s">
        <v>34</v>
      </c>
      <c r="R28" s="2" t="s">
        <v>40</v>
      </c>
      <c r="S28" s="2" t="s">
        <v>37</v>
      </c>
      <c r="T28" s="2" t="s">
        <v>632</v>
      </c>
      <c r="U28" s="2" t="s">
        <v>633</v>
      </c>
      <c r="V28" s="2">
        <v>1096</v>
      </c>
    </row>
    <row r="29" spans="1:22" ht="15.75" customHeight="1" thickBot="1">
      <c r="A29" s="2" t="s">
        <v>121</v>
      </c>
      <c r="B29" s="6">
        <v>96739851</v>
      </c>
      <c r="C29" s="2" t="s">
        <v>26</v>
      </c>
      <c r="D29" s="2" t="s">
        <v>46</v>
      </c>
      <c r="E29" s="3" t="str">
        <f>HYPERLINK("http://www.genecards.org/cgi-bin/carddisp.pl?gene=LMAN2L","LMAN2L")</f>
        <v>LMAN2L</v>
      </c>
      <c r="F29" s="4" t="s">
        <v>242</v>
      </c>
      <c r="G29" s="2" t="s">
        <v>243</v>
      </c>
      <c r="H29" s="2">
        <v>100</v>
      </c>
      <c r="I29" s="2" t="s">
        <v>35</v>
      </c>
      <c r="J29" s="2" t="s">
        <v>33</v>
      </c>
      <c r="M29" s="2">
        <v>0.75</v>
      </c>
      <c r="N29" s="2">
        <v>0.25</v>
      </c>
      <c r="O29" s="2" t="s">
        <v>34</v>
      </c>
      <c r="P29" s="2" t="s">
        <v>34</v>
      </c>
      <c r="Q29" s="2" t="s">
        <v>34</v>
      </c>
      <c r="R29" s="2" t="s">
        <v>40</v>
      </c>
      <c r="S29" s="2" t="s">
        <v>37</v>
      </c>
      <c r="T29" s="2" t="s">
        <v>563</v>
      </c>
      <c r="U29" s="2" t="s">
        <v>564</v>
      </c>
      <c r="V29" s="2">
        <v>216</v>
      </c>
    </row>
    <row r="30" spans="1:22" ht="15.75" customHeight="1" thickBot="1">
      <c r="A30" s="2" t="s">
        <v>154</v>
      </c>
      <c r="B30" s="6">
        <v>46545250</v>
      </c>
      <c r="C30" s="2" t="s">
        <v>26</v>
      </c>
      <c r="D30" s="2" t="s">
        <v>46</v>
      </c>
      <c r="E30" s="3" t="str">
        <f>HYPERLINK("http://www.genecards.org/cgi-bin/carddisp.pl?gene=LRRC2","LRRC2")</f>
        <v>LRRC2</v>
      </c>
      <c r="F30" s="4" t="s">
        <v>307</v>
      </c>
      <c r="G30" s="2" t="s">
        <v>308</v>
      </c>
      <c r="H30" s="2">
        <v>383</v>
      </c>
      <c r="I30" s="2" t="s">
        <v>33</v>
      </c>
      <c r="J30" s="2" t="s">
        <v>36</v>
      </c>
      <c r="M30" s="2">
        <v>0.75</v>
      </c>
      <c r="N30" s="2">
        <v>0.25</v>
      </c>
      <c r="O30" s="2" t="s">
        <v>34</v>
      </c>
      <c r="P30" s="2" t="s">
        <v>34</v>
      </c>
      <c r="Q30" s="2" t="s">
        <v>34</v>
      </c>
      <c r="R30" s="2" t="s">
        <v>40</v>
      </c>
      <c r="S30" s="2" t="s">
        <v>37</v>
      </c>
      <c r="T30" s="2" t="s">
        <v>604</v>
      </c>
      <c r="U30" s="2" t="s">
        <v>605</v>
      </c>
      <c r="V30" s="2">
        <v>48</v>
      </c>
    </row>
    <row r="31" spans="1:22" ht="15.75" customHeight="1" thickBot="1">
      <c r="A31" s="2" t="s">
        <v>112</v>
      </c>
      <c r="B31" s="6">
        <v>99731404</v>
      </c>
      <c r="C31" s="2" t="s">
        <v>26</v>
      </c>
      <c r="D31" s="2" t="s">
        <v>46</v>
      </c>
      <c r="E31" s="3" t="str">
        <f>HYPERLINK("http://www.genecards.org/cgi-bin/carddisp.pl?gene=LYSMD4","LYSMD4")</f>
        <v>LYSMD4</v>
      </c>
      <c r="F31" s="4" t="s">
        <v>155</v>
      </c>
      <c r="G31" s="2" t="s">
        <v>156</v>
      </c>
      <c r="H31" s="2">
        <v>109</v>
      </c>
      <c r="I31" s="2" t="s">
        <v>36</v>
      </c>
      <c r="J31" s="2" t="s">
        <v>31</v>
      </c>
      <c r="M31" s="2">
        <v>0.75</v>
      </c>
      <c r="N31" s="2">
        <v>0.25</v>
      </c>
      <c r="O31" s="2" t="s">
        <v>34</v>
      </c>
      <c r="P31" s="2" t="s">
        <v>34</v>
      </c>
      <c r="Q31" s="2" t="s">
        <v>34</v>
      </c>
      <c r="R31" s="2" t="s">
        <v>40</v>
      </c>
      <c r="S31" s="2" t="s">
        <v>37</v>
      </c>
      <c r="T31" s="2" t="s">
        <v>586</v>
      </c>
      <c r="U31" s="2" t="s">
        <v>587</v>
      </c>
      <c r="V31" s="2">
        <v>366</v>
      </c>
    </row>
    <row r="32" spans="1:22" ht="15.75" customHeight="1" thickBot="1">
      <c r="A32" s="2" t="s">
        <v>292</v>
      </c>
      <c r="B32" s="6">
        <v>41920834</v>
      </c>
      <c r="C32" s="2" t="s">
        <v>26</v>
      </c>
      <c r="D32" s="2" t="s">
        <v>27</v>
      </c>
      <c r="E32" s="3" t="str">
        <f>HYPERLINK("http://www.genecards.org/cgi-bin/carddisp.pl?gene=MED20","MED20")</f>
        <v>MED20</v>
      </c>
      <c r="F32" s="4" t="s">
        <v>309</v>
      </c>
      <c r="G32" s="2" t="s">
        <v>310</v>
      </c>
      <c r="H32" s="2">
        <v>109</v>
      </c>
      <c r="I32" s="2" t="s">
        <v>36</v>
      </c>
      <c r="J32" s="2" t="s">
        <v>31</v>
      </c>
      <c r="M32" s="2">
        <v>0.75</v>
      </c>
      <c r="N32" s="2">
        <v>0.25</v>
      </c>
      <c r="O32" s="2" t="s">
        <v>34</v>
      </c>
      <c r="P32" s="2" t="s">
        <v>34</v>
      </c>
      <c r="Q32" s="2" t="s">
        <v>34</v>
      </c>
      <c r="R32" s="2" t="s">
        <v>40</v>
      </c>
      <c r="S32" s="2" t="s">
        <v>37</v>
      </c>
      <c r="T32" s="2" t="s">
        <v>624</v>
      </c>
      <c r="U32" s="2" t="s">
        <v>625</v>
      </c>
      <c r="V32" s="2">
        <v>618</v>
      </c>
    </row>
    <row r="33" spans="1:22" ht="15.75" customHeight="1" thickBot="1">
      <c r="A33" s="2" t="s">
        <v>130</v>
      </c>
      <c r="B33" s="6">
        <v>32522226</v>
      </c>
      <c r="C33" s="2" t="s">
        <v>26</v>
      </c>
      <c r="D33" s="2" t="s">
        <v>46</v>
      </c>
      <c r="E33" s="3" t="str">
        <f>HYPERLINK("http://www.genecards.org/cgi-bin/carddisp.pl?gene=N4BP2L2","N4BP2L2")</f>
        <v>N4BP2L2</v>
      </c>
      <c r="F33" s="4" t="s">
        <v>133</v>
      </c>
      <c r="G33" s="2" t="s">
        <v>134</v>
      </c>
      <c r="H33" s="2">
        <v>156</v>
      </c>
      <c r="I33" s="2" t="s">
        <v>33</v>
      </c>
      <c r="J33" s="2" t="s">
        <v>35</v>
      </c>
      <c r="M33" s="2">
        <v>0.75</v>
      </c>
      <c r="N33" s="2">
        <v>0.25</v>
      </c>
      <c r="O33" s="2" t="s">
        <v>34</v>
      </c>
      <c r="P33" s="2" t="s">
        <v>34</v>
      </c>
      <c r="Q33" s="2" t="s">
        <v>34</v>
      </c>
      <c r="R33" s="2" t="s">
        <v>40</v>
      </c>
      <c r="S33" s="2" t="s">
        <v>37</v>
      </c>
      <c r="T33" s="2" t="s">
        <v>582</v>
      </c>
      <c r="U33" s="2" t="s">
        <v>583</v>
      </c>
      <c r="V33" s="2">
        <v>707</v>
      </c>
    </row>
    <row r="34" spans="1:22" ht="15.75" customHeight="1" thickBot="1">
      <c r="A34" s="2" t="s">
        <v>162</v>
      </c>
      <c r="B34" s="6">
        <v>66826749</v>
      </c>
      <c r="C34" s="2" t="s">
        <v>26</v>
      </c>
      <c r="D34" s="2" t="s">
        <v>46</v>
      </c>
      <c r="E34" s="3" t="str">
        <f>HYPERLINK("http://www.genecards.org/cgi-bin/carddisp.pl?gene=NAE1","NAE1")</f>
        <v>NAE1</v>
      </c>
      <c r="F34" s="4" t="s">
        <v>167</v>
      </c>
      <c r="G34" s="2" t="s">
        <v>168</v>
      </c>
      <c r="H34" s="2">
        <v>78</v>
      </c>
      <c r="I34" s="2" t="s">
        <v>35</v>
      </c>
      <c r="J34" s="2" t="s">
        <v>36</v>
      </c>
      <c r="M34" s="2">
        <v>0.75</v>
      </c>
      <c r="N34" s="2">
        <v>0.25</v>
      </c>
      <c r="O34" s="2" t="s">
        <v>34</v>
      </c>
      <c r="P34" s="2" t="s">
        <v>34</v>
      </c>
      <c r="Q34" s="2" t="s">
        <v>34</v>
      </c>
      <c r="R34" s="2" t="s">
        <v>40</v>
      </c>
      <c r="S34" s="2" t="s">
        <v>37</v>
      </c>
      <c r="T34" s="2" t="s">
        <v>588</v>
      </c>
      <c r="U34" s="2" t="s">
        <v>589</v>
      </c>
      <c r="V34" s="2">
        <v>2304</v>
      </c>
    </row>
    <row r="35" spans="1:22" ht="15.75" customHeight="1" thickBot="1">
      <c r="A35" s="2" t="s">
        <v>166</v>
      </c>
      <c r="B35" s="6">
        <v>89981511</v>
      </c>
      <c r="C35" s="2" t="s">
        <v>26</v>
      </c>
      <c r="D35" s="2" t="s">
        <v>27</v>
      </c>
      <c r="E35" s="3" t="str">
        <f>HYPERLINK("http://www.genecards.org/cgi-bin/carddisp.pl?gene=NBN","NBN")</f>
        <v>NBN</v>
      </c>
      <c r="F35" s="4" t="s">
        <v>174</v>
      </c>
      <c r="G35" s="2" t="s">
        <v>175</v>
      </c>
      <c r="H35" s="2">
        <v>395</v>
      </c>
      <c r="I35" s="2" t="s">
        <v>35</v>
      </c>
      <c r="J35" s="2" t="s">
        <v>36</v>
      </c>
      <c r="M35" s="2">
        <v>0.75</v>
      </c>
      <c r="N35" s="2">
        <v>0.25</v>
      </c>
      <c r="O35" s="2" t="s">
        <v>34</v>
      </c>
      <c r="P35" s="2" t="s">
        <v>34</v>
      </c>
      <c r="Q35" s="2" t="s">
        <v>34</v>
      </c>
      <c r="R35" s="2" t="s">
        <v>40</v>
      </c>
      <c r="S35" s="2" t="s">
        <v>37</v>
      </c>
      <c r="T35" s="2" t="s">
        <v>572</v>
      </c>
      <c r="U35" s="2" t="s">
        <v>573</v>
      </c>
      <c r="V35" s="2">
        <v>1612</v>
      </c>
    </row>
    <row r="36" spans="1:22" ht="15.75" customHeight="1" thickBot="1">
      <c r="A36" s="2" t="s">
        <v>186</v>
      </c>
      <c r="B36" s="6">
        <v>58165830</v>
      </c>
      <c r="C36" s="2" t="s">
        <v>25</v>
      </c>
      <c r="D36" s="2" t="s">
        <v>46</v>
      </c>
      <c r="E36" s="3" t="str">
        <f>HYPERLINK("http://www.genecards.org/cgi-bin/carddisp.pl?gene=NEDD4L","NEDD4L")</f>
        <v>NEDD4L</v>
      </c>
      <c r="F36" s="4" t="s">
        <v>189</v>
      </c>
      <c r="G36" s="2" t="s">
        <v>190</v>
      </c>
      <c r="H36" s="2">
        <v>204</v>
      </c>
      <c r="I36" s="2" t="s">
        <v>31</v>
      </c>
      <c r="J36" s="2" t="s">
        <v>36</v>
      </c>
      <c r="M36" s="2">
        <v>0.75</v>
      </c>
      <c r="N36" s="2">
        <v>0.25</v>
      </c>
      <c r="O36" s="2" t="s">
        <v>34</v>
      </c>
      <c r="P36" s="2" t="s">
        <v>34</v>
      </c>
      <c r="Q36" s="2" t="s">
        <v>34</v>
      </c>
      <c r="R36" s="2" t="s">
        <v>40</v>
      </c>
      <c r="S36" s="2" t="s">
        <v>37</v>
      </c>
      <c r="T36" s="2" t="s">
        <v>532</v>
      </c>
      <c r="U36" s="2" t="s">
        <v>533</v>
      </c>
      <c r="V36" s="2">
        <v>303</v>
      </c>
    </row>
    <row r="37" spans="1:22" ht="15.75" customHeight="1" thickBot="1">
      <c r="A37" s="2" t="s">
        <v>331</v>
      </c>
      <c r="B37" s="6">
        <v>124292863</v>
      </c>
      <c r="C37" s="2" t="s">
        <v>25</v>
      </c>
      <c r="D37" s="2" t="s">
        <v>27</v>
      </c>
      <c r="E37" s="3" t="str">
        <f>HYPERLINK("http://www.genecards.org/cgi-bin/carddisp.pl?gene=NEK6","NEK6")</f>
        <v>NEK6</v>
      </c>
      <c r="F37" s="4" t="s">
        <v>339</v>
      </c>
      <c r="G37" s="2" t="s">
        <v>340</v>
      </c>
      <c r="H37" s="2">
        <v>183</v>
      </c>
      <c r="I37" s="2" t="s">
        <v>33</v>
      </c>
      <c r="J37" s="2" t="s">
        <v>35</v>
      </c>
      <c r="M37" s="2">
        <v>0.75</v>
      </c>
      <c r="N37" s="2">
        <v>0.25</v>
      </c>
      <c r="O37" s="2" t="s">
        <v>34</v>
      </c>
      <c r="P37" s="2" t="s">
        <v>34</v>
      </c>
      <c r="Q37" s="2" t="s">
        <v>34</v>
      </c>
      <c r="R37" s="2" t="s">
        <v>40</v>
      </c>
      <c r="S37" s="2" t="s">
        <v>37</v>
      </c>
      <c r="T37" s="2" t="s">
        <v>630</v>
      </c>
      <c r="U37" s="2" t="s">
        <v>631</v>
      </c>
      <c r="V37" s="2">
        <v>158</v>
      </c>
    </row>
    <row r="38" spans="1:22" ht="15.75" customHeight="1" thickBot="1">
      <c r="A38" s="2" t="s">
        <v>154</v>
      </c>
      <c r="B38" s="6">
        <v>48539707</v>
      </c>
      <c r="C38" s="2" t="s">
        <v>26</v>
      </c>
      <c r="D38" s="2" t="s">
        <v>27</v>
      </c>
      <c r="E38" s="3" t="str">
        <f>HYPERLINK("http://www.genecards.org/cgi-bin/carddisp.pl?gene=PFKFB4","PFKFB4")</f>
        <v>PFKFB4</v>
      </c>
      <c r="F38" s="4" t="s">
        <v>231</v>
      </c>
      <c r="G38" s="2" t="s">
        <v>232</v>
      </c>
      <c r="H38" s="2">
        <v>717</v>
      </c>
      <c r="I38" s="2" t="s">
        <v>33</v>
      </c>
      <c r="J38" s="2" t="s">
        <v>31</v>
      </c>
      <c r="M38" s="2">
        <v>0.75</v>
      </c>
      <c r="N38" s="2">
        <v>0.25</v>
      </c>
      <c r="O38" s="2" t="s">
        <v>34</v>
      </c>
      <c r="P38" s="2" t="s">
        <v>34</v>
      </c>
      <c r="Q38" s="2" t="s">
        <v>34</v>
      </c>
      <c r="R38" s="2" t="s">
        <v>40</v>
      </c>
      <c r="S38" s="2" t="s">
        <v>37</v>
      </c>
      <c r="T38" s="2" t="s">
        <v>606</v>
      </c>
      <c r="U38" s="2" t="s">
        <v>607</v>
      </c>
      <c r="V38" s="2">
        <v>30</v>
      </c>
    </row>
    <row r="39" spans="1:22" ht="15.75" customHeight="1" thickBot="1">
      <c r="A39" s="2" t="s">
        <v>103</v>
      </c>
      <c r="B39" s="6">
        <v>42132449</v>
      </c>
      <c r="C39" s="2" t="s">
        <v>26</v>
      </c>
      <c r="D39" s="2" t="s">
        <v>27</v>
      </c>
      <c r="E39" s="3" t="str">
        <f>HYPERLINK("http://www.genecards.org/cgi-bin/carddisp.pl?gene=POU2F2","POU2F2")</f>
        <v>POU2F2</v>
      </c>
      <c r="F39" s="4" t="s">
        <v>148</v>
      </c>
      <c r="G39" s="2" t="s">
        <v>149</v>
      </c>
      <c r="H39" s="2">
        <v>23</v>
      </c>
      <c r="I39" s="2" t="s">
        <v>35</v>
      </c>
      <c r="J39" s="2" t="s">
        <v>36</v>
      </c>
      <c r="M39" s="2">
        <v>0.75</v>
      </c>
      <c r="N39" s="2">
        <v>0.25</v>
      </c>
      <c r="O39" s="2" t="s">
        <v>34</v>
      </c>
      <c r="P39" s="2" t="s">
        <v>34</v>
      </c>
      <c r="Q39" s="2" t="s">
        <v>34</v>
      </c>
      <c r="R39" s="2" t="s">
        <v>40</v>
      </c>
      <c r="S39" s="2" t="s">
        <v>37</v>
      </c>
      <c r="T39" s="2" t="s">
        <v>594</v>
      </c>
      <c r="U39" s="2" t="s">
        <v>595</v>
      </c>
      <c r="V39" s="2">
        <v>39</v>
      </c>
    </row>
    <row r="40" spans="1:22" ht="15.75" customHeight="1" thickBot="1">
      <c r="A40" s="2" t="s">
        <v>121</v>
      </c>
      <c r="B40" s="6">
        <v>27138428</v>
      </c>
      <c r="C40" s="2" t="s">
        <v>26</v>
      </c>
      <c r="D40" s="2" t="s">
        <v>46</v>
      </c>
      <c r="E40" s="3" t="str">
        <f>HYPERLINK("http://www.genecards.org/cgi-bin/carddisp.pl?gene=PRR30","PRR30")</f>
        <v>PRR30</v>
      </c>
      <c r="F40" s="4" t="s">
        <v>255</v>
      </c>
      <c r="G40" s="2" t="s">
        <v>256</v>
      </c>
      <c r="H40" s="2">
        <v>361</v>
      </c>
      <c r="I40" s="2" t="s">
        <v>35</v>
      </c>
      <c r="J40" s="2" t="s">
        <v>36</v>
      </c>
      <c r="M40" s="2">
        <v>0.75</v>
      </c>
      <c r="N40" s="2">
        <v>0.25</v>
      </c>
      <c r="O40" s="2" t="s">
        <v>34</v>
      </c>
      <c r="P40" s="2" t="s">
        <v>34</v>
      </c>
      <c r="Q40" s="2" t="s">
        <v>34</v>
      </c>
      <c r="R40" s="2" t="s">
        <v>40</v>
      </c>
      <c r="S40" s="2" t="s">
        <v>37</v>
      </c>
      <c r="T40" s="2" t="s">
        <v>600</v>
      </c>
      <c r="U40" s="2" t="s">
        <v>601</v>
      </c>
      <c r="V40" s="2">
        <v>53</v>
      </c>
    </row>
    <row r="41" spans="1:22" ht="15.75" customHeight="1" thickBot="1">
      <c r="A41" s="2" t="s">
        <v>23</v>
      </c>
      <c r="B41" s="6">
        <v>58617689</v>
      </c>
      <c r="C41" s="2" t="s">
        <v>25</v>
      </c>
      <c r="D41" s="2" t="s">
        <v>46</v>
      </c>
      <c r="E41" s="3" t="str">
        <f>HYPERLINK("http://www.genecards.org/cgi-bin/carddisp.pl?gene=RAB3C","RAB3C")</f>
        <v>RAB3C</v>
      </c>
      <c r="F41" s="4" t="s">
        <v>368</v>
      </c>
      <c r="G41" s="2" t="s">
        <v>369</v>
      </c>
      <c r="H41" s="2">
        <v>39</v>
      </c>
      <c r="I41" s="2" t="s">
        <v>36</v>
      </c>
      <c r="J41" s="2" t="s">
        <v>33</v>
      </c>
      <c r="M41" s="2">
        <v>0.75</v>
      </c>
      <c r="N41" s="2">
        <v>0.25</v>
      </c>
      <c r="O41" s="2" t="s">
        <v>34</v>
      </c>
      <c r="P41" s="2" t="s">
        <v>34</v>
      </c>
      <c r="Q41" s="2" t="s">
        <v>34</v>
      </c>
      <c r="R41" s="2" t="s">
        <v>40</v>
      </c>
      <c r="S41" s="2" t="s">
        <v>37</v>
      </c>
      <c r="T41" s="2" t="s">
        <v>496</v>
      </c>
      <c r="U41" s="2" t="s">
        <v>497</v>
      </c>
      <c r="V41" s="2">
        <v>548</v>
      </c>
    </row>
    <row r="42" spans="1:22" ht="15.75" customHeight="1" thickBot="1">
      <c r="A42" s="2" t="s">
        <v>71</v>
      </c>
      <c r="B42" s="6">
        <v>69739827</v>
      </c>
      <c r="C42" s="2" t="s">
        <v>25</v>
      </c>
      <c r="D42" s="2" t="s">
        <v>27</v>
      </c>
      <c r="E42" s="3" t="str">
        <f>HYPERLINK("http://www.genecards.org/cgi-bin/carddisp.pl?gene=RAB3IP","RAB3IP")</f>
        <v>RAB3IP</v>
      </c>
      <c r="F42" s="4" t="s">
        <v>89</v>
      </c>
      <c r="G42" s="2" t="s">
        <v>90</v>
      </c>
      <c r="H42" s="2">
        <v>436</v>
      </c>
      <c r="I42" s="2" t="s">
        <v>31</v>
      </c>
      <c r="J42" s="2" t="s">
        <v>36</v>
      </c>
      <c r="M42" s="2">
        <v>0.75</v>
      </c>
      <c r="N42" s="2">
        <v>0.25</v>
      </c>
      <c r="O42" s="2" t="s">
        <v>34</v>
      </c>
      <c r="P42" s="2" t="s">
        <v>34</v>
      </c>
      <c r="Q42" s="2" t="s">
        <v>34</v>
      </c>
      <c r="R42" s="2" t="s">
        <v>40</v>
      </c>
      <c r="S42" s="2" t="s">
        <v>37</v>
      </c>
      <c r="T42" s="2" t="s">
        <v>561</v>
      </c>
      <c r="U42" s="2" t="s">
        <v>562</v>
      </c>
      <c r="V42" s="2">
        <v>188</v>
      </c>
    </row>
    <row r="43" spans="1:22" ht="15.75" customHeight="1" thickBot="1">
      <c r="A43" s="2" t="s">
        <v>96</v>
      </c>
      <c r="B43" s="6">
        <v>21057834</v>
      </c>
      <c r="C43" s="2" t="s">
        <v>25</v>
      </c>
      <c r="D43" s="2" t="s">
        <v>27</v>
      </c>
      <c r="E43" s="3" t="str">
        <f>HYPERLINK("http://www.genecards.org/cgi-bin/carddisp.pl?gene=RNASE8","RNASE8")</f>
        <v>RNASE8</v>
      </c>
      <c r="F43" s="4" t="s">
        <v>108</v>
      </c>
      <c r="G43" s="2" t="s">
        <v>109</v>
      </c>
      <c r="H43" s="2">
        <v>13</v>
      </c>
      <c r="I43" s="2" t="s">
        <v>36</v>
      </c>
      <c r="J43" s="2" t="s">
        <v>31</v>
      </c>
      <c r="M43" s="2">
        <v>0.75</v>
      </c>
      <c r="N43" s="2">
        <v>0.25</v>
      </c>
      <c r="O43" s="2" t="s">
        <v>34</v>
      </c>
      <c r="P43" s="2" t="s">
        <v>34</v>
      </c>
      <c r="Q43" s="2" t="s">
        <v>34</v>
      </c>
      <c r="R43" s="2" t="s">
        <v>40</v>
      </c>
      <c r="S43" s="2" t="s">
        <v>37</v>
      </c>
      <c r="T43" s="2" t="s">
        <v>142</v>
      </c>
      <c r="U43" s="2" t="s">
        <v>143</v>
      </c>
      <c r="V43" s="2">
        <v>1696</v>
      </c>
    </row>
    <row r="44" spans="1:22" ht="15.75" customHeight="1" thickBot="1">
      <c r="A44" s="2" t="s">
        <v>392</v>
      </c>
      <c r="B44" s="6">
        <v>156643882</v>
      </c>
      <c r="C44" s="2" t="s">
        <v>25</v>
      </c>
      <c r="D44" s="2" t="s">
        <v>46</v>
      </c>
      <c r="E44" s="3" t="str">
        <f>HYPERLINK("http://www.genecards.org/cgi-bin/carddisp.pl?gene=RNF32","RNF32")</f>
        <v>RNF32</v>
      </c>
      <c r="F44" s="4" t="s">
        <v>401</v>
      </c>
      <c r="G44" s="2" t="s">
        <v>402</v>
      </c>
      <c r="H44" s="2">
        <v>4</v>
      </c>
      <c r="I44" s="2" t="s">
        <v>33</v>
      </c>
      <c r="J44" s="2" t="s">
        <v>35</v>
      </c>
      <c r="M44" s="2">
        <v>0.75</v>
      </c>
      <c r="N44" s="2">
        <v>0.25</v>
      </c>
      <c r="O44" s="2" t="s">
        <v>34</v>
      </c>
      <c r="P44" s="2" t="s">
        <v>34</v>
      </c>
      <c r="Q44" s="2" t="s">
        <v>34</v>
      </c>
      <c r="R44" s="2" t="s">
        <v>40</v>
      </c>
      <c r="S44" s="2" t="s">
        <v>37</v>
      </c>
      <c r="T44" s="2" t="s">
        <v>626</v>
      </c>
      <c r="U44" s="2" t="s">
        <v>627</v>
      </c>
      <c r="V44" s="2">
        <v>114</v>
      </c>
    </row>
    <row r="45" spans="1:22" ht="15.75" customHeight="1" thickBot="1">
      <c r="A45" s="2" t="s">
        <v>437</v>
      </c>
      <c r="B45" s="6">
        <v>154398396</v>
      </c>
      <c r="C45" s="2" t="s">
        <v>25</v>
      </c>
      <c r="D45" s="2" t="s">
        <v>46</v>
      </c>
      <c r="E45" s="3" t="str">
        <f>HYPERLINK("http://www.genecards.org/cgi-bin/carddisp.pl?gene=RPL10","RPL10")</f>
        <v>RPL10</v>
      </c>
      <c r="F45" s="4" t="s">
        <v>446</v>
      </c>
      <c r="G45" s="2" t="s">
        <v>447</v>
      </c>
      <c r="H45" s="2">
        <v>293</v>
      </c>
      <c r="I45" s="2" t="s">
        <v>33</v>
      </c>
      <c r="J45" s="2" t="s">
        <v>35</v>
      </c>
      <c r="M45" s="2">
        <v>0.75</v>
      </c>
      <c r="N45" s="2">
        <v>0.25</v>
      </c>
      <c r="O45" s="2" t="s">
        <v>34</v>
      </c>
      <c r="P45" s="2" t="s">
        <v>34</v>
      </c>
      <c r="Q45" s="2" t="s">
        <v>34</v>
      </c>
      <c r="R45" s="2" t="s">
        <v>40</v>
      </c>
      <c r="S45" s="2" t="s">
        <v>37</v>
      </c>
      <c r="T45" s="2" t="s">
        <v>636</v>
      </c>
      <c r="U45" s="2" t="s">
        <v>637</v>
      </c>
      <c r="V45" s="2">
        <v>117</v>
      </c>
    </row>
    <row r="46" spans="1:22" ht="15.75" customHeight="1" thickBot="1">
      <c r="A46" s="2" t="s">
        <v>292</v>
      </c>
      <c r="B46" s="6">
        <v>33200839</v>
      </c>
      <c r="C46" s="2" t="s">
        <v>26</v>
      </c>
      <c r="D46" s="2" t="s">
        <v>27</v>
      </c>
      <c r="E46" s="3" t="str">
        <f>HYPERLINK("http://www.genecards.org/cgi-bin/carddisp.pl?gene=RXRB","RXRB")</f>
        <v>RXRB</v>
      </c>
      <c r="F46" s="4" t="s">
        <v>301</v>
      </c>
      <c r="G46" s="2" t="s">
        <v>302</v>
      </c>
      <c r="H46" s="2">
        <v>13</v>
      </c>
      <c r="I46" s="2" t="s">
        <v>35</v>
      </c>
      <c r="J46" s="2" t="s">
        <v>33</v>
      </c>
      <c r="M46" s="2">
        <v>0.75</v>
      </c>
      <c r="N46" s="2">
        <v>0.25</v>
      </c>
      <c r="O46" s="2" t="s">
        <v>34</v>
      </c>
      <c r="P46" s="2" t="s">
        <v>34</v>
      </c>
      <c r="Q46" s="2" t="s">
        <v>34</v>
      </c>
      <c r="R46" s="2" t="s">
        <v>40</v>
      </c>
      <c r="S46" s="2" t="s">
        <v>37</v>
      </c>
      <c r="T46" s="2" t="s">
        <v>622</v>
      </c>
      <c r="U46" s="2" t="s">
        <v>623</v>
      </c>
      <c r="V46" s="2">
        <v>398</v>
      </c>
    </row>
    <row r="47" spans="1:22" ht="15.75" customHeight="1" thickBot="1">
      <c r="A47" s="2" t="s">
        <v>154</v>
      </c>
      <c r="B47" s="6">
        <v>171014513</v>
      </c>
      <c r="C47" s="2" t="s">
        <v>26</v>
      </c>
      <c r="D47" s="2" t="s">
        <v>27</v>
      </c>
      <c r="E47" s="3" t="str">
        <f>HYPERLINK("http://www.genecards.org/cgi-bin/carddisp.pl?gene=SLC2A2","SLC2A2")</f>
        <v>SLC2A2</v>
      </c>
      <c r="F47" s="4" t="s">
        <v>161</v>
      </c>
      <c r="G47" s="2" t="s">
        <v>163</v>
      </c>
      <c r="H47" s="2">
        <v>634</v>
      </c>
      <c r="I47" s="2" t="s">
        <v>35</v>
      </c>
      <c r="J47" s="2" t="s">
        <v>36</v>
      </c>
      <c r="M47" s="2">
        <v>0.75</v>
      </c>
      <c r="N47" s="2">
        <v>0.25</v>
      </c>
      <c r="O47" s="2" t="s">
        <v>34</v>
      </c>
      <c r="P47" s="2" t="s">
        <v>34</v>
      </c>
      <c r="Q47" s="2" t="s">
        <v>34</v>
      </c>
      <c r="R47" s="2" t="s">
        <v>40</v>
      </c>
      <c r="S47" s="2" t="s">
        <v>37</v>
      </c>
      <c r="T47" s="2" t="s">
        <v>565</v>
      </c>
      <c r="U47" s="2" t="s">
        <v>566</v>
      </c>
      <c r="V47" s="2">
        <v>45</v>
      </c>
    </row>
    <row r="48" spans="1:22" ht="15.75" customHeight="1" thickBot="1">
      <c r="A48" s="2" t="s">
        <v>267</v>
      </c>
      <c r="B48" s="6">
        <v>24302205</v>
      </c>
      <c r="C48" s="2" t="s">
        <v>25</v>
      </c>
      <c r="D48" s="2" t="s">
        <v>46</v>
      </c>
      <c r="E48" s="3" t="str">
        <f>HYPERLINK("http://www.genecards.org/cgi-bin/carddisp.pl?gene=SPECC1L","SPECC1L")</f>
        <v>SPECC1L</v>
      </c>
      <c r="F48" s="4" t="s">
        <v>268</v>
      </c>
      <c r="G48" s="2" t="s">
        <v>269</v>
      </c>
      <c r="H48" s="2">
        <v>153</v>
      </c>
      <c r="I48" s="2" t="s">
        <v>36</v>
      </c>
      <c r="J48" s="2" t="s">
        <v>33</v>
      </c>
      <c r="M48" s="2">
        <v>0.75</v>
      </c>
      <c r="N48" s="2">
        <v>0.25</v>
      </c>
      <c r="O48" s="2" t="s">
        <v>34</v>
      </c>
      <c r="P48" s="2" t="s">
        <v>34</v>
      </c>
      <c r="Q48" s="2" t="s">
        <v>34</v>
      </c>
      <c r="R48" s="2" t="s">
        <v>40</v>
      </c>
      <c r="S48" s="2" t="s">
        <v>37</v>
      </c>
      <c r="T48" s="2" t="s">
        <v>602</v>
      </c>
      <c r="U48" s="2" t="s">
        <v>603</v>
      </c>
      <c r="V48" s="2">
        <v>43</v>
      </c>
    </row>
    <row r="49" spans="1:22" ht="15.75" customHeight="1" thickBot="1">
      <c r="A49" s="2" t="s">
        <v>121</v>
      </c>
      <c r="B49" s="6">
        <v>181896925</v>
      </c>
      <c r="C49" s="2" t="s">
        <v>25</v>
      </c>
      <c r="D49" s="2" t="s">
        <v>27</v>
      </c>
      <c r="E49" s="3" t="str">
        <f>HYPERLINK("http://www.genecards.org/cgi-bin/carddisp.pl?gene=SSFA2","SSFA2")</f>
        <v>SSFA2</v>
      </c>
      <c r="F49" s="4" t="s">
        <v>126</v>
      </c>
      <c r="G49" s="2" t="s">
        <v>127</v>
      </c>
      <c r="H49" s="2">
        <v>624</v>
      </c>
      <c r="I49" s="2" t="s">
        <v>31</v>
      </c>
      <c r="J49" s="2" t="s">
        <v>33</v>
      </c>
      <c r="M49" s="2">
        <v>0.75</v>
      </c>
      <c r="N49" s="2">
        <v>0.25</v>
      </c>
      <c r="O49" s="2" t="s">
        <v>34</v>
      </c>
      <c r="P49" s="2" t="s">
        <v>34</v>
      </c>
      <c r="Q49" s="2" t="s">
        <v>34</v>
      </c>
      <c r="R49" s="2" t="s">
        <v>40</v>
      </c>
      <c r="S49" s="2" t="s">
        <v>37</v>
      </c>
      <c r="T49" s="2" t="s">
        <v>549</v>
      </c>
      <c r="U49" s="2" t="s">
        <v>550</v>
      </c>
      <c r="V49" s="2">
        <v>164</v>
      </c>
    </row>
    <row r="50" spans="1:22" ht="15.75" customHeight="1" thickBot="1">
      <c r="A50" s="2" t="s">
        <v>71</v>
      </c>
      <c r="B50" s="6">
        <v>22287216</v>
      </c>
      <c r="C50" s="2" t="s">
        <v>26</v>
      </c>
      <c r="D50" s="2" t="s">
        <v>27</v>
      </c>
      <c r="E50" s="3" t="str">
        <f>HYPERLINK("http://www.genecards.org/cgi-bin/carddisp.pl?gene=ST8SIA1","ST8SIA1")</f>
        <v>ST8SIA1</v>
      </c>
      <c r="F50" s="4" t="s">
        <v>78</v>
      </c>
      <c r="G50" s="2" t="s">
        <v>79</v>
      </c>
      <c r="H50" s="2">
        <v>795</v>
      </c>
      <c r="I50" s="2" t="s">
        <v>36</v>
      </c>
      <c r="J50" s="2" t="s">
        <v>31</v>
      </c>
      <c r="M50" s="2">
        <v>0.75</v>
      </c>
      <c r="N50" s="2">
        <v>0.25</v>
      </c>
      <c r="O50" s="2" t="s">
        <v>34</v>
      </c>
      <c r="P50" s="2" t="s">
        <v>34</v>
      </c>
      <c r="Q50" s="2" t="s">
        <v>34</v>
      </c>
      <c r="R50" s="2" t="s">
        <v>40</v>
      </c>
      <c r="S50" s="2" t="s">
        <v>37</v>
      </c>
      <c r="T50" s="2" t="s">
        <v>510</v>
      </c>
      <c r="U50" s="2" t="s">
        <v>511</v>
      </c>
      <c r="V50" s="2">
        <v>172</v>
      </c>
    </row>
    <row r="51" spans="1:22" ht="15.75" customHeight="1" thickBot="1">
      <c r="A51" s="2" t="s">
        <v>85</v>
      </c>
      <c r="B51" s="6">
        <v>3668635</v>
      </c>
      <c r="C51" s="2" t="s">
        <v>26</v>
      </c>
      <c r="D51" s="2" t="s">
        <v>27</v>
      </c>
      <c r="E51" s="3" t="str">
        <f>HYPERLINK("http://www.genecards.org/cgi-bin/carddisp.pl?gene=TAX1BP3","TAX1BP3")</f>
        <v>TAX1BP3</v>
      </c>
      <c r="F51" s="4" t="s">
        <v>144</v>
      </c>
      <c r="G51" s="2" t="s">
        <v>145</v>
      </c>
      <c r="H51" s="2">
        <v>43</v>
      </c>
      <c r="I51" s="2" t="s">
        <v>35</v>
      </c>
      <c r="J51" s="2" t="s">
        <v>36</v>
      </c>
      <c r="M51" s="2">
        <v>0.75</v>
      </c>
      <c r="N51" s="2">
        <v>0.25</v>
      </c>
      <c r="O51" s="2" t="s">
        <v>34</v>
      </c>
      <c r="P51" s="2" t="s">
        <v>34</v>
      </c>
      <c r="Q51" s="2" t="s">
        <v>34</v>
      </c>
      <c r="R51" s="2" t="s">
        <v>40</v>
      </c>
      <c r="S51" s="2" t="s">
        <v>37</v>
      </c>
      <c r="T51" s="2" t="s">
        <v>590</v>
      </c>
      <c r="U51" s="2" t="s">
        <v>591</v>
      </c>
      <c r="V51" s="2">
        <v>326</v>
      </c>
    </row>
    <row r="52" spans="1:22" ht="15.75" customHeight="1" thickBot="1">
      <c r="A52" s="2" t="s">
        <v>331</v>
      </c>
      <c r="B52" s="6">
        <v>79572780</v>
      </c>
      <c r="C52" s="2" t="s">
        <v>25</v>
      </c>
      <c r="D52" s="2" t="s">
        <v>46</v>
      </c>
      <c r="E52" s="3" t="str">
        <f>HYPERLINK("http://www.genecards.org/cgi-bin/carddisp.pl?gene=TLE4","TLE4")</f>
        <v>TLE4</v>
      </c>
      <c r="F52" s="4" t="s">
        <v>419</v>
      </c>
      <c r="G52" s="2" t="s">
        <v>420</v>
      </c>
      <c r="H52" s="2">
        <v>811</v>
      </c>
      <c r="I52" s="2" t="s">
        <v>36</v>
      </c>
      <c r="J52" s="2" t="s">
        <v>35</v>
      </c>
      <c r="M52" s="2">
        <v>0.75</v>
      </c>
      <c r="N52" s="2">
        <v>0.25</v>
      </c>
      <c r="O52" s="2" t="s">
        <v>34</v>
      </c>
      <c r="P52" s="2" t="s">
        <v>34</v>
      </c>
      <c r="Q52" s="2" t="s">
        <v>34</v>
      </c>
      <c r="R52" s="2" t="s">
        <v>40</v>
      </c>
      <c r="S52" s="2" t="s">
        <v>37</v>
      </c>
      <c r="T52" s="2" t="s">
        <v>574</v>
      </c>
      <c r="U52" s="2" t="s">
        <v>575</v>
      </c>
      <c r="V52" s="2">
        <v>171</v>
      </c>
    </row>
    <row r="53" spans="1:22" ht="15.75" customHeight="1" thickBot="1">
      <c r="A53" s="2" t="s">
        <v>71</v>
      </c>
      <c r="B53" s="6">
        <v>27003381</v>
      </c>
      <c r="C53" s="2" t="s">
        <v>26</v>
      </c>
      <c r="D53" s="2" t="s">
        <v>46</v>
      </c>
      <c r="E53" s="3" t="str">
        <f>HYPERLINK("http://www.genecards.org/cgi-bin/carddisp.pl?gene=TM7SF3","TM7SF3")</f>
        <v>TM7SF3</v>
      </c>
      <c r="F53" s="4" t="s">
        <v>91</v>
      </c>
      <c r="G53" s="2" t="s">
        <v>92</v>
      </c>
      <c r="H53" s="2">
        <v>136</v>
      </c>
      <c r="I53" s="2" t="s">
        <v>33</v>
      </c>
      <c r="J53" s="2" t="s">
        <v>31</v>
      </c>
      <c r="M53" s="2">
        <v>0.75</v>
      </c>
      <c r="N53" s="2">
        <v>0.25</v>
      </c>
      <c r="O53" s="2" t="s">
        <v>34</v>
      </c>
      <c r="P53" s="2" t="s">
        <v>34</v>
      </c>
      <c r="Q53" s="2" t="s">
        <v>34</v>
      </c>
      <c r="R53" s="2" t="s">
        <v>40</v>
      </c>
      <c r="S53" s="2" t="s">
        <v>37</v>
      </c>
      <c r="T53" s="2" t="s">
        <v>516</v>
      </c>
      <c r="U53" s="2" t="s">
        <v>517</v>
      </c>
      <c r="V53" s="2">
        <v>997</v>
      </c>
    </row>
    <row r="54" spans="1:22" ht="15.75" customHeight="1" thickBot="1">
      <c r="A54" s="2" t="s">
        <v>260</v>
      </c>
      <c r="B54" s="6">
        <v>1183779</v>
      </c>
      <c r="C54" s="2" t="s">
        <v>26</v>
      </c>
      <c r="D54" s="2" t="s">
        <v>46</v>
      </c>
      <c r="E54" s="3" t="str">
        <f>HYPERLINK("http://www.genecards.org/cgi-bin/carddisp.pl?gene=TMEM74B","TMEM74B")</f>
        <v>TMEM74B</v>
      </c>
      <c r="F54" s="4" t="s">
        <v>261</v>
      </c>
      <c r="G54" s="2" t="s">
        <v>262</v>
      </c>
      <c r="H54" s="2">
        <v>482</v>
      </c>
      <c r="I54" s="2" t="s">
        <v>33</v>
      </c>
      <c r="J54" s="2" t="s">
        <v>31</v>
      </c>
      <c r="M54" s="2">
        <v>0.75</v>
      </c>
      <c r="N54" s="2">
        <v>0.25</v>
      </c>
      <c r="O54" s="2" t="s">
        <v>34</v>
      </c>
      <c r="P54" s="2" t="s">
        <v>34</v>
      </c>
      <c r="Q54" s="2" t="s">
        <v>34</v>
      </c>
      <c r="R54" s="2" t="s">
        <v>40</v>
      </c>
      <c r="S54" s="2" t="s">
        <v>37</v>
      </c>
      <c r="T54" s="2" t="s">
        <v>551</v>
      </c>
      <c r="U54" s="2" t="s">
        <v>552</v>
      </c>
      <c r="V54" s="2">
        <v>148</v>
      </c>
    </row>
    <row r="55" spans="1:22" ht="15.75" customHeight="1" thickBot="1">
      <c r="A55" s="2" t="s">
        <v>237</v>
      </c>
      <c r="B55" s="6">
        <v>48134226</v>
      </c>
      <c r="C55" s="2" t="s">
        <v>26</v>
      </c>
      <c r="D55" s="2" t="s">
        <v>46</v>
      </c>
      <c r="E55" s="3" t="str">
        <f>HYPERLINK("http://www.genecards.org/cgi-bin/carddisp.pl?gene=TXK","TXK")</f>
        <v>TXK</v>
      </c>
      <c r="F55" s="4" t="s">
        <v>327</v>
      </c>
      <c r="G55" s="2" t="s">
        <v>328</v>
      </c>
      <c r="H55" s="2">
        <v>16</v>
      </c>
      <c r="I55" s="2" t="s">
        <v>36</v>
      </c>
      <c r="J55" s="2" t="s">
        <v>31</v>
      </c>
      <c r="M55" s="2">
        <v>0.75</v>
      </c>
      <c r="N55" s="2">
        <v>0.25</v>
      </c>
      <c r="O55" s="2" t="s">
        <v>34</v>
      </c>
      <c r="P55" s="2" t="s">
        <v>34</v>
      </c>
      <c r="Q55" s="2" t="s">
        <v>34</v>
      </c>
      <c r="R55" s="2" t="s">
        <v>40</v>
      </c>
      <c r="S55" s="2" t="s">
        <v>37</v>
      </c>
      <c r="T55" s="2" t="s">
        <v>610</v>
      </c>
      <c r="U55" s="2" t="s">
        <v>611</v>
      </c>
      <c r="V55" s="2">
        <v>2896</v>
      </c>
    </row>
    <row r="56" spans="1:22" ht="15.75" customHeight="1" thickBot="1">
      <c r="A56" s="2" t="s">
        <v>166</v>
      </c>
      <c r="B56" s="6">
        <v>6829280</v>
      </c>
      <c r="C56" s="2" t="s">
        <v>26</v>
      </c>
      <c r="D56" s="2" t="s">
        <v>27</v>
      </c>
      <c r="E56" s="3" t="str">
        <f>HYPERLINK("http://www.genecards.org/cgi-bin/carddisp.pl?gene=XKR5","XKR5")</f>
        <v>XKR5</v>
      </c>
      <c r="F56" s="4" t="s">
        <v>319</v>
      </c>
      <c r="G56" s="2" t="s">
        <v>320</v>
      </c>
      <c r="H56" s="2">
        <v>420</v>
      </c>
      <c r="I56" s="2" t="s">
        <v>33</v>
      </c>
      <c r="J56" s="2" t="s">
        <v>35</v>
      </c>
      <c r="M56" s="2">
        <v>0.75</v>
      </c>
      <c r="N56" s="2">
        <v>0.25</v>
      </c>
      <c r="O56" s="2" t="s">
        <v>34</v>
      </c>
      <c r="P56" s="2" t="s">
        <v>34</v>
      </c>
      <c r="Q56" s="2" t="s">
        <v>34</v>
      </c>
      <c r="R56" s="2" t="s">
        <v>40</v>
      </c>
      <c r="S56" s="2" t="s">
        <v>37</v>
      </c>
      <c r="T56" s="2" t="s">
        <v>321</v>
      </c>
      <c r="U56" s="2" t="s">
        <v>322</v>
      </c>
      <c r="V56" s="2">
        <v>72</v>
      </c>
    </row>
    <row r="57" spans="1:22" ht="15.75" customHeight="1" thickBot="1">
      <c r="A57" s="2" t="s">
        <v>71</v>
      </c>
      <c r="B57" s="6">
        <v>133007133</v>
      </c>
      <c r="C57" s="2" t="s">
        <v>25</v>
      </c>
      <c r="D57" s="2" t="s">
        <v>46</v>
      </c>
      <c r="E57" s="3" t="str">
        <f>HYPERLINK("http://www.genecards.org/cgi-bin/carddisp.pl?gene=ZNF26","ZNF26")</f>
        <v>ZNF26</v>
      </c>
      <c r="F57" s="4" t="s">
        <v>115</v>
      </c>
      <c r="G57" s="2" t="s">
        <v>116</v>
      </c>
      <c r="H57" s="2">
        <v>494</v>
      </c>
      <c r="I57" s="2" t="s">
        <v>33</v>
      </c>
      <c r="J57" s="2" t="s">
        <v>35</v>
      </c>
      <c r="M57" s="2">
        <v>0.75</v>
      </c>
      <c r="N57" s="2">
        <v>0.25</v>
      </c>
      <c r="O57" s="2" t="s">
        <v>34</v>
      </c>
      <c r="P57" s="2" t="s">
        <v>34</v>
      </c>
      <c r="Q57" s="2" t="s">
        <v>34</v>
      </c>
      <c r="R57" s="2" t="s">
        <v>40</v>
      </c>
      <c r="S57" s="2" t="s">
        <v>37</v>
      </c>
      <c r="T57" s="2" t="s">
        <v>559</v>
      </c>
      <c r="U57" s="2" t="s">
        <v>560</v>
      </c>
      <c r="V57" s="2">
        <v>380</v>
      </c>
    </row>
    <row r="58" spans="1:22" ht="15.75" customHeight="1" thickBot="1">
      <c r="A58" s="2" t="s">
        <v>23</v>
      </c>
      <c r="B58" s="6">
        <v>150898533</v>
      </c>
      <c r="C58" s="2" t="s">
        <v>26</v>
      </c>
      <c r="D58" s="2" t="s">
        <v>27</v>
      </c>
      <c r="E58" s="3" t="str">
        <f>HYPERLINK("http://www.genecards.org/cgi-bin/carddisp.pl?gene=ZNF300","ZNF300")</f>
        <v>ZNF300</v>
      </c>
      <c r="F58" s="4" t="s">
        <v>272</v>
      </c>
      <c r="G58" s="2" t="s">
        <v>274</v>
      </c>
      <c r="H58" s="2">
        <v>414</v>
      </c>
      <c r="I58" s="2" t="s">
        <v>35</v>
      </c>
      <c r="J58" s="2" t="s">
        <v>33</v>
      </c>
      <c r="M58" s="2">
        <v>0.75</v>
      </c>
      <c r="N58" s="2">
        <v>0.25</v>
      </c>
      <c r="O58" s="2" t="s">
        <v>34</v>
      </c>
      <c r="P58" s="2" t="s">
        <v>34</v>
      </c>
      <c r="Q58" s="2" t="s">
        <v>34</v>
      </c>
      <c r="R58" s="2" t="s">
        <v>40</v>
      </c>
      <c r="S58" s="2" t="s">
        <v>37</v>
      </c>
      <c r="T58" s="2" t="s">
        <v>616</v>
      </c>
      <c r="U58" s="2" t="s">
        <v>617</v>
      </c>
      <c r="V58" s="2">
        <v>219</v>
      </c>
    </row>
    <row r="59" spans="1:22" ht="15.75" customHeight="1" thickBot="1">
      <c r="A59" s="2" t="s">
        <v>103</v>
      </c>
      <c r="B59" s="6">
        <v>53109566</v>
      </c>
      <c r="C59" s="2" t="s">
        <v>26</v>
      </c>
      <c r="D59" s="2" t="s">
        <v>27</v>
      </c>
      <c r="E59" s="3" t="str">
        <f>HYPERLINK("http://www.genecards.org/cgi-bin/carddisp.pl?gene=ZNF415","ZNF415")</f>
        <v>ZNF415</v>
      </c>
      <c r="F59" s="4" t="s">
        <v>113</v>
      </c>
      <c r="G59" s="2" t="s">
        <v>114</v>
      </c>
      <c r="H59" s="2">
        <v>597</v>
      </c>
      <c r="I59" s="2" t="s">
        <v>33</v>
      </c>
      <c r="J59" s="2" t="s">
        <v>35</v>
      </c>
      <c r="M59" s="2">
        <v>0.75</v>
      </c>
      <c r="N59" s="2">
        <v>0.25</v>
      </c>
      <c r="O59" s="2" t="s">
        <v>34</v>
      </c>
      <c r="P59" s="2" t="s">
        <v>34</v>
      </c>
      <c r="Q59" s="2" t="s">
        <v>34</v>
      </c>
      <c r="R59" s="2" t="s">
        <v>40</v>
      </c>
      <c r="S59" s="2" t="s">
        <v>37</v>
      </c>
      <c r="T59" s="2" t="s">
        <v>543</v>
      </c>
      <c r="U59" s="2" t="s">
        <v>544</v>
      </c>
      <c r="V59" s="2">
        <v>114</v>
      </c>
    </row>
    <row r="60" spans="1:22" ht="15.75" customHeight="1" thickBot="1">
      <c r="A60" s="2" t="s">
        <v>103</v>
      </c>
      <c r="B60" s="6">
        <v>21166365</v>
      </c>
      <c r="C60" s="2" t="s">
        <v>25</v>
      </c>
      <c r="D60" s="2" t="s">
        <v>46</v>
      </c>
      <c r="E60" s="3" t="str">
        <f>HYPERLINK("http://www.genecards.org/cgi-bin/carddisp.pl?gene=ZNF431","ZNF431")</f>
        <v>ZNF431</v>
      </c>
      <c r="F60" s="4" t="s">
        <v>204</v>
      </c>
      <c r="G60" s="2" t="s">
        <v>206</v>
      </c>
      <c r="H60" s="2">
        <v>290</v>
      </c>
      <c r="I60" s="2" t="s">
        <v>31</v>
      </c>
      <c r="J60" s="2" t="s">
        <v>36</v>
      </c>
      <c r="M60" s="2">
        <v>0.75</v>
      </c>
      <c r="N60" s="2">
        <v>0.25</v>
      </c>
      <c r="O60" s="2" t="s">
        <v>34</v>
      </c>
      <c r="P60" s="2" t="s">
        <v>34</v>
      </c>
      <c r="Q60" s="2" t="s">
        <v>34</v>
      </c>
      <c r="R60" s="2" t="s">
        <v>40</v>
      </c>
      <c r="S60" s="2" t="s">
        <v>37</v>
      </c>
      <c r="T60" s="2" t="s">
        <v>536</v>
      </c>
      <c r="U60" s="2" t="s">
        <v>537</v>
      </c>
      <c r="V60" s="2">
        <v>118</v>
      </c>
    </row>
    <row r="61" spans="1:22" ht="15.75" customHeight="1" thickBot="1">
      <c r="A61" s="2" t="s">
        <v>23</v>
      </c>
      <c r="B61" s="6">
        <v>178946986</v>
      </c>
      <c r="C61" s="2" t="s">
        <v>25</v>
      </c>
      <c r="D61" s="2" t="s">
        <v>46</v>
      </c>
      <c r="E61" s="3" t="str">
        <f>HYPERLINK("http://www.genecards.org/cgi-bin/carddisp.pl?gene=ZNF454","ZNF454")</f>
        <v>ZNF454</v>
      </c>
      <c r="F61" s="4" t="s">
        <v>343</v>
      </c>
      <c r="G61" s="2" t="s">
        <v>344</v>
      </c>
      <c r="H61" s="2">
        <v>253</v>
      </c>
      <c r="I61" s="2" t="s">
        <v>31</v>
      </c>
      <c r="J61" s="2" t="s">
        <v>33</v>
      </c>
      <c r="M61" s="2">
        <v>0.75</v>
      </c>
      <c r="N61" s="2">
        <v>0.25</v>
      </c>
      <c r="O61" s="2" t="s">
        <v>34</v>
      </c>
      <c r="P61" s="2" t="s">
        <v>34</v>
      </c>
      <c r="Q61" s="2" t="s">
        <v>34</v>
      </c>
      <c r="R61" s="2" t="s">
        <v>40</v>
      </c>
      <c r="S61" s="2" t="s">
        <v>37</v>
      </c>
      <c r="T61" s="2" t="s">
        <v>569</v>
      </c>
      <c r="U61" s="2" t="s">
        <v>451</v>
      </c>
      <c r="V61" s="2">
        <v>32</v>
      </c>
    </row>
    <row r="62" spans="1:22" ht="15.75" customHeight="1" thickBot="1">
      <c r="A62" s="2" t="s">
        <v>103</v>
      </c>
      <c r="B62" s="6">
        <v>56460733</v>
      </c>
      <c r="C62" s="2" t="s">
        <v>26</v>
      </c>
      <c r="D62" s="2" t="s">
        <v>27</v>
      </c>
      <c r="E62" s="3" t="str">
        <f>HYPERLINK("http://www.genecards.org/cgi-bin/carddisp.pl?gene=ZNF667","ZNF667")</f>
        <v>ZNF667</v>
      </c>
      <c r="F62" s="4" t="s">
        <v>180</v>
      </c>
      <c r="G62" s="2" t="s">
        <v>181</v>
      </c>
      <c r="H62" s="2">
        <v>305</v>
      </c>
      <c r="I62" s="2" t="s">
        <v>33</v>
      </c>
      <c r="J62" s="2" t="s">
        <v>35</v>
      </c>
      <c r="M62" s="2">
        <v>0.75</v>
      </c>
      <c r="N62" s="2">
        <v>0.25</v>
      </c>
      <c r="O62" s="2" t="s">
        <v>34</v>
      </c>
      <c r="P62" s="2" t="s">
        <v>34</v>
      </c>
      <c r="Q62" s="2" t="s">
        <v>34</v>
      </c>
      <c r="R62" s="2" t="s">
        <v>40</v>
      </c>
      <c r="S62" s="2" t="s">
        <v>37</v>
      </c>
      <c r="T62" s="2" t="s">
        <v>596</v>
      </c>
      <c r="U62" s="2" t="s">
        <v>597</v>
      </c>
      <c r="V62" s="2">
        <v>1047</v>
      </c>
    </row>
    <row r="63" spans="1:22" ht="15.75" customHeight="1" thickBot="1">
      <c r="B63" s="7"/>
      <c r="F63" s="4"/>
    </row>
    <row r="64" spans="1:22" ht="15.75" customHeight="1">
      <c r="F64" s="4"/>
    </row>
    <row r="65" spans="6:6" ht="15.75" customHeight="1">
      <c r="F65" s="4"/>
    </row>
    <row r="66" spans="6:6" ht="15.75" customHeight="1">
      <c r="F66" s="4"/>
    </row>
    <row r="67" spans="6:6" ht="15.75" customHeight="1">
      <c r="F67" s="4"/>
    </row>
    <row r="68" spans="6:6" ht="15.75" customHeight="1">
      <c r="F68" s="4"/>
    </row>
    <row r="69" spans="6:6" ht="15.75" customHeight="1">
      <c r="F69" s="4"/>
    </row>
    <row r="70" spans="6:6" ht="15.75" customHeight="1">
      <c r="F70" s="4"/>
    </row>
    <row r="71" spans="6:6" ht="15.75" customHeight="1">
      <c r="F71" s="4"/>
    </row>
    <row r="72" spans="6:6" ht="15.75" customHeight="1">
      <c r="F72" s="4"/>
    </row>
    <row r="73" spans="6:6" ht="15.75" customHeight="1">
      <c r="F73" s="4"/>
    </row>
    <row r="74" spans="6:6" ht="15.75" customHeight="1">
      <c r="F74" s="4"/>
    </row>
    <row r="75" spans="6:6" ht="15.75" customHeight="1">
      <c r="F75" s="4"/>
    </row>
    <row r="76" spans="6:6" ht="15.75" customHeight="1">
      <c r="F76" s="4"/>
    </row>
    <row r="77" spans="6:6" ht="15.75" customHeight="1">
      <c r="F77" s="4"/>
    </row>
    <row r="78" spans="6:6" ht="15.75" customHeight="1">
      <c r="F78" s="4"/>
    </row>
    <row r="79" spans="6:6" ht="15.75" customHeight="1">
      <c r="F79" s="4"/>
    </row>
    <row r="80" spans="6:6" ht="15.75" customHeight="1">
      <c r="F80" s="4"/>
    </row>
    <row r="81" spans="6:6" ht="15.75" customHeight="1">
      <c r="F81" s="4"/>
    </row>
    <row r="82" spans="6:6" ht="15.75" customHeight="1">
      <c r="F82" s="4"/>
    </row>
    <row r="83" spans="6:6" ht="15.75" customHeight="1">
      <c r="F83" s="4"/>
    </row>
    <row r="84" spans="6:6" ht="15.75" customHeight="1">
      <c r="F84" s="4"/>
    </row>
    <row r="85" spans="6:6" ht="15.75" customHeight="1">
      <c r="F85" s="4"/>
    </row>
    <row r="86" spans="6:6" ht="15.75" customHeight="1">
      <c r="F86" s="4"/>
    </row>
    <row r="87" spans="6:6" ht="15.75" customHeight="1">
      <c r="F87" s="4"/>
    </row>
    <row r="88" spans="6:6" ht="15.75" customHeight="1">
      <c r="F88" s="4"/>
    </row>
    <row r="89" spans="6:6" ht="15.75" customHeight="1">
      <c r="F89" s="4"/>
    </row>
    <row r="90" spans="6:6" ht="15.75" customHeight="1">
      <c r="F90" s="4"/>
    </row>
    <row r="91" spans="6:6" ht="15.75" customHeight="1">
      <c r="F91" s="4"/>
    </row>
    <row r="92" spans="6:6" ht="15.75" customHeight="1">
      <c r="F92" s="4"/>
    </row>
    <row r="93" spans="6:6" ht="15.75" customHeight="1">
      <c r="F93" s="4"/>
    </row>
    <row r="94" spans="6:6" ht="15.75" customHeight="1">
      <c r="F94" s="4"/>
    </row>
    <row r="95" spans="6:6" ht="15.75" customHeight="1">
      <c r="F95" s="4"/>
    </row>
    <row r="96" spans="6:6" ht="15.75" customHeight="1">
      <c r="F96" s="4"/>
    </row>
    <row r="97" spans="6:6" ht="15.75" customHeight="1">
      <c r="F97" s="4"/>
    </row>
    <row r="98" spans="6:6" ht="15.75" customHeight="1">
      <c r="F98" s="4"/>
    </row>
    <row r="99" spans="6:6" ht="15.75" customHeight="1">
      <c r="F99" s="4"/>
    </row>
    <row r="100" spans="6:6" ht="15.75" customHeight="1">
      <c r="F100" s="4"/>
    </row>
    <row r="101" spans="6:6" ht="15.75" customHeight="1">
      <c r="F101" s="4"/>
    </row>
    <row r="102" spans="6:6" ht="15.75" customHeight="1">
      <c r="F102" s="4"/>
    </row>
    <row r="103" spans="6:6" ht="15.75" customHeight="1">
      <c r="F103" s="4"/>
    </row>
    <row r="104" spans="6:6" ht="15.75" customHeight="1">
      <c r="F104" s="4"/>
    </row>
    <row r="105" spans="6:6" ht="15.75" customHeight="1">
      <c r="F105" s="4"/>
    </row>
    <row r="106" spans="6:6" ht="15.75" customHeight="1">
      <c r="F106" s="4"/>
    </row>
    <row r="107" spans="6:6" ht="15.75" customHeight="1">
      <c r="F107" s="4"/>
    </row>
    <row r="108" spans="6:6" ht="15.75" customHeight="1">
      <c r="F108" s="4"/>
    </row>
    <row r="109" spans="6:6" ht="15.75" customHeight="1">
      <c r="F109" s="4"/>
    </row>
    <row r="110" spans="6:6" ht="15.75" customHeight="1">
      <c r="F110" s="4"/>
    </row>
    <row r="111" spans="6:6" ht="15.75" customHeight="1">
      <c r="F111" s="4"/>
    </row>
    <row r="112" spans="6:6" ht="15.75" customHeight="1">
      <c r="F112" s="4"/>
    </row>
    <row r="113" spans="6:6" ht="15.75" customHeight="1">
      <c r="F113" s="4"/>
    </row>
    <row r="114" spans="6:6" ht="15.75" customHeight="1">
      <c r="F114" s="4"/>
    </row>
    <row r="115" spans="6:6" ht="15.75" customHeight="1">
      <c r="F115" s="4"/>
    </row>
    <row r="116" spans="6:6" ht="15.75" customHeight="1">
      <c r="F116" s="4"/>
    </row>
    <row r="117" spans="6:6" ht="15.75" customHeight="1">
      <c r="F117" s="4"/>
    </row>
    <row r="118" spans="6:6" ht="15.75" customHeight="1">
      <c r="F118" s="4"/>
    </row>
    <row r="119" spans="6:6" ht="15.75" customHeight="1">
      <c r="F119" s="4"/>
    </row>
    <row r="120" spans="6:6" ht="15.75" customHeight="1">
      <c r="F120" s="4"/>
    </row>
    <row r="121" spans="6:6" ht="15.75" customHeight="1">
      <c r="F121" s="4"/>
    </row>
    <row r="122" spans="6:6" ht="15.75" customHeight="1">
      <c r="F122" s="4"/>
    </row>
    <row r="123" spans="6:6" ht="15.75" customHeight="1">
      <c r="F123" s="4"/>
    </row>
    <row r="124" spans="6:6" ht="15.75" customHeight="1">
      <c r="F124" s="4"/>
    </row>
    <row r="125" spans="6:6" ht="15.75" customHeight="1">
      <c r="F125" s="4"/>
    </row>
    <row r="126" spans="6:6" ht="15.75" customHeight="1">
      <c r="F126" s="4"/>
    </row>
    <row r="127" spans="6:6" ht="15.75" customHeight="1">
      <c r="F127" s="4"/>
    </row>
    <row r="128" spans="6:6" ht="15.75" customHeight="1">
      <c r="F128" s="4"/>
    </row>
    <row r="129" spans="6:6" ht="15.75" customHeight="1">
      <c r="F129" s="4"/>
    </row>
    <row r="130" spans="6:6" ht="15.75" customHeight="1">
      <c r="F130" s="4"/>
    </row>
    <row r="131" spans="6:6" ht="15.75" customHeight="1">
      <c r="F131" s="4"/>
    </row>
    <row r="132" spans="6:6" ht="15.75" customHeight="1">
      <c r="F132" s="4"/>
    </row>
    <row r="133" spans="6:6" ht="15.75" customHeight="1">
      <c r="F133" s="4"/>
    </row>
    <row r="134" spans="6:6" ht="15.75" customHeight="1">
      <c r="F134" s="4"/>
    </row>
    <row r="135" spans="6:6" ht="15.75" customHeight="1">
      <c r="F135" s="4"/>
    </row>
    <row r="136" spans="6:6" ht="15.75" customHeight="1">
      <c r="F136" s="4"/>
    </row>
    <row r="137" spans="6:6" ht="15.75" customHeight="1">
      <c r="F137" s="4"/>
    </row>
    <row r="138" spans="6:6" ht="15.75" customHeight="1">
      <c r="F138" s="4"/>
    </row>
    <row r="139" spans="6:6" ht="15.75" customHeight="1">
      <c r="F139" s="4"/>
    </row>
    <row r="140" spans="6:6" ht="15.75" customHeight="1">
      <c r="F140" s="4"/>
    </row>
    <row r="141" spans="6:6" ht="15.75" customHeight="1">
      <c r="F141" s="4"/>
    </row>
    <row r="142" spans="6:6" ht="15.75" customHeight="1">
      <c r="F142" s="4"/>
    </row>
    <row r="143" spans="6:6" ht="15.75" customHeight="1">
      <c r="F143" s="4"/>
    </row>
    <row r="144" spans="6:6" ht="15.75" customHeight="1">
      <c r="F144" s="4"/>
    </row>
    <row r="145" spans="6:6" ht="15.75" customHeight="1">
      <c r="F145" s="4"/>
    </row>
    <row r="146" spans="6:6" ht="15.75" customHeight="1">
      <c r="F146" s="4"/>
    </row>
    <row r="147" spans="6:6" ht="15.75" customHeight="1">
      <c r="F147" s="4"/>
    </row>
    <row r="148" spans="6:6" ht="15.75" customHeight="1">
      <c r="F148" s="4"/>
    </row>
    <row r="149" spans="6:6" ht="15.75" customHeight="1">
      <c r="F149" s="4"/>
    </row>
    <row r="150" spans="6:6" ht="15.75" customHeight="1">
      <c r="F150" s="4"/>
    </row>
    <row r="151" spans="6:6" ht="15.75" customHeight="1">
      <c r="F151" s="4"/>
    </row>
    <row r="152" spans="6:6" ht="15.75" customHeight="1">
      <c r="F152" s="4"/>
    </row>
    <row r="153" spans="6:6" ht="15.75" customHeight="1">
      <c r="F153" s="4"/>
    </row>
    <row r="154" spans="6:6" ht="15.75" customHeight="1">
      <c r="F154" s="4"/>
    </row>
    <row r="155" spans="6:6" ht="15.75" customHeight="1">
      <c r="F155" s="4"/>
    </row>
    <row r="156" spans="6:6" ht="15.75" customHeight="1">
      <c r="F156" s="4"/>
    </row>
    <row r="157" spans="6:6" ht="15.75" customHeight="1">
      <c r="F157" s="4"/>
    </row>
    <row r="158" spans="6:6" ht="15.75" customHeight="1">
      <c r="F158" s="4"/>
    </row>
    <row r="159" spans="6:6" ht="15.75" customHeight="1">
      <c r="F159" s="4"/>
    </row>
    <row r="160" spans="6:6" ht="15.75" customHeight="1">
      <c r="F160" s="4"/>
    </row>
    <row r="161" spans="6:6" ht="15.75" customHeight="1">
      <c r="F161" s="4"/>
    </row>
    <row r="162" spans="6:6" ht="15.75" customHeight="1">
      <c r="F162" s="4"/>
    </row>
    <row r="163" spans="6:6" ht="15.75" customHeight="1">
      <c r="F163" s="4"/>
    </row>
    <row r="164" spans="6:6" ht="15.75" customHeight="1">
      <c r="F164" s="4"/>
    </row>
    <row r="165" spans="6:6" ht="15.75" customHeight="1">
      <c r="F165" s="4"/>
    </row>
    <row r="166" spans="6:6" ht="15.75" customHeight="1">
      <c r="F166" s="4"/>
    </row>
    <row r="167" spans="6:6" ht="15.75" customHeight="1">
      <c r="F167" s="4"/>
    </row>
    <row r="168" spans="6:6" ht="15.75" customHeight="1">
      <c r="F168" s="4"/>
    </row>
    <row r="169" spans="6:6" ht="15.75" customHeight="1">
      <c r="F169" s="4"/>
    </row>
    <row r="170" spans="6:6" ht="15.75" customHeight="1">
      <c r="F170" s="4"/>
    </row>
    <row r="171" spans="6:6" ht="15.75" customHeight="1">
      <c r="F171" s="4"/>
    </row>
    <row r="172" spans="6:6" ht="15.75" customHeight="1">
      <c r="F172" s="4"/>
    </row>
    <row r="173" spans="6:6" ht="15.75" customHeight="1">
      <c r="F173" s="4"/>
    </row>
    <row r="174" spans="6:6" ht="15.75" customHeight="1">
      <c r="F174" s="4"/>
    </row>
    <row r="175" spans="6:6" ht="15.75" customHeight="1">
      <c r="F175" s="4"/>
    </row>
    <row r="176" spans="6:6" ht="15.75" customHeight="1">
      <c r="F176" s="4"/>
    </row>
    <row r="177" spans="6:6" ht="15.75" customHeight="1">
      <c r="F177" s="4"/>
    </row>
    <row r="178" spans="6:6" ht="15.75" customHeight="1">
      <c r="F178" s="4"/>
    </row>
    <row r="179" spans="6:6" ht="15.75" customHeight="1">
      <c r="F179" s="4"/>
    </row>
    <row r="180" spans="6:6" ht="15.75" customHeight="1">
      <c r="F180" s="4"/>
    </row>
    <row r="181" spans="6:6" ht="15.75" customHeight="1">
      <c r="F181" s="4"/>
    </row>
    <row r="182" spans="6:6" ht="15.75" customHeight="1">
      <c r="F182" s="4"/>
    </row>
    <row r="183" spans="6:6" ht="15.75" customHeight="1">
      <c r="F183" s="4"/>
    </row>
    <row r="184" spans="6:6" ht="15.75" customHeight="1">
      <c r="F184" s="4"/>
    </row>
    <row r="185" spans="6:6" ht="15.75" customHeight="1">
      <c r="F185" s="4"/>
    </row>
    <row r="186" spans="6:6" ht="15.75" customHeight="1">
      <c r="F186" s="4"/>
    </row>
    <row r="187" spans="6:6" ht="15.75" customHeight="1">
      <c r="F187" s="4"/>
    </row>
    <row r="188" spans="6:6" ht="15.75" customHeight="1">
      <c r="F188" s="4"/>
    </row>
    <row r="189" spans="6:6" ht="15.75" customHeight="1">
      <c r="F189" s="4"/>
    </row>
    <row r="190" spans="6:6" ht="15.75" customHeight="1">
      <c r="F190" s="4"/>
    </row>
    <row r="191" spans="6:6" ht="15.75" customHeight="1">
      <c r="F191" s="4"/>
    </row>
    <row r="192" spans="6:6" ht="15.75" customHeight="1">
      <c r="F192" s="4"/>
    </row>
    <row r="193" spans="6:6" ht="15.75" customHeight="1">
      <c r="F193" s="4"/>
    </row>
    <row r="194" spans="6:6" ht="15.75" customHeight="1">
      <c r="F194" s="4"/>
    </row>
    <row r="195" spans="6:6" ht="15.75" customHeight="1">
      <c r="F195" s="4"/>
    </row>
    <row r="196" spans="6:6" ht="15.75" customHeight="1">
      <c r="F196" s="4"/>
    </row>
    <row r="197" spans="6:6" ht="15.75" customHeight="1">
      <c r="F197" s="4"/>
    </row>
    <row r="198" spans="6:6" ht="15.75" customHeight="1">
      <c r="F198" s="4"/>
    </row>
    <row r="199" spans="6:6" ht="15.75" customHeight="1">
      <c r="F199" s="4"/>
    </row>
    <row r="200" spans="6:6" ht="15.75" customHeight="1">
      <c r="F200" s="4"/>
    </row>
    <row r="201" spans="6:6" ht="15.75" customHeight="1">
      <c r="F201" s="4"/>
    </row>
    <row r="202" spans="6:6" ht="15.75" customHeight="1">
      <c r="F202" s="4"/>
    </row>
    <row r="203" spans="6:6" ht="15.75" customHeight="1">
      <c r="F203" s="4"/>
    </row>
    <row r="204" spans="6:6" ht="15.75" customHeight="1">
      <c r="F204" s="4"/>
    </row>
    <row r="205" spans="6:6" ht="15.75" customHeight="1">
      <c r="F205" s="4"/>
    </row>
    <row r="206" spans="6:6" ht="15.75" customHeight="1">
      <c r="F206" s="4"/>
    </row>
    <row r="207" spans="6:6" ht="15.75" customHeight="1">
      <c r="F207" s="4"/>
    </row>
    <row r="208" spans="6:6" ht="15.75" customHeight="1">
      <c r="F208" s="4"/>
    </row>
    <row r="209" spans="6:6" ht="15.75" customHeight="1">
      <c r="F209" s="4"/>
    </row>
    <row r="210" spans="6:6" ht="15.75" customHeight="1">
      <c r="F210" s="4"/>
    </row>
    <row r="211" spans="6:6" ht="15.75" customHeight="1">
      <c r="F211" s="4"/>
    </row>
    <row r="212" spans="6:6" ht="15.75" customHeight="1">
      <c r="F212" s="4"/>
    </row>
    <row r="213" spans="6:6" ht="15.75" customHeight="1">
      <c r="F213" s="4"/>
    </row>
    <row r="214" spans="6:6" ht="15.75" customHeight="1">
      <c r="F214" s="4"/>
    </row>
    <row r="215" spans="6:6" ht="15.75" customHeight="1">
      <c r="F215" s="4"/>
    </row>
    <row r="216" spans="6:6" ht="15.75" customHeight="1">
      <c r="F216" s="4"/>
    </row>
    <row r="217" spans="6:6" ht="15.75" customHeight="1">
      <c r="F217" s="4"/>
    </row>
    <row r="218" spans="6:6" ht="15.75" customHeight="1">
      <c r="F218" s="4"/>
    </row>
    <row r="219" spans="6:6" ht="15.75" customHeight="1">
      <c r="F219" s="4"/>
    </row>
    <row r="220" spans="6:6" ht="15.75" customHeight="1">
      <c r="F220" s="4"/>
    </row>
    <row r="221" spans="6:6" ht="15.75" customHeight="1">
      <c r="F221" s="4"/>
    </row>
    <row r="222" spans="6:6" ht="15.75" customHeight="1">
      <c r="F222" s="4"/>
    </row>
    <row r="223" spans="6:6" ht="15.75" customHeight="1">
      <c r="F223" s="4"/>
    </row>
    <row r="224" spans="6:6" ht="15.75" customHeight="1">
      <c r="F224" s="4"/>
    </row>
    <row r="225" spans="6:6" ht="15.75" customHeight="1">
      <c r="F225" s="4"/>
    </row>
    <row r="226" spans="6:6" ht="15.75" customHeight="1">
      <c r="F226" s="4"/>
    </row>
    <row r="227" spans="6:6" ht="15.75" customHeight="1">
      <c r="F227" s="4"/>
    </row>
    <row r="228" spans="6:6" ht="15.75" customHeight="1">
      <c r="F228" s="4"/>
    </row>
    <row r="229" spans="6:6" ht="15.75" customHeight="1">
      <c r="F229" s="4"/>
    </row>
    <row r="230" spans="6:6" ht="15.75" customHeight="1">
      <c r="F230" s="4"/>
    </row>
    <row r="231" spans="6:6" ht="15.75" customHeight="1">
      <c r="F231" s="4"/>
    </row>
    <row r="232" spans="6:6" ht="15.75" customHeight="1">
      <c r="F232" s="4"/>
    </row>
    <row r="233" spans="6:6" ht="15.75" customHeight="1">
      <c r="F233" s="4"/>
    </row>
    <row r="234" spans="6:6" ht="15.75" customHeight="1">
      <c r="F234" s="4"/>
    </row>
    <row r="235" spans="6:6" ht="15.75" customHeight="1">
      <c r="F235" s="4"/>
    </row>
    <row r="236" spans="6:6" ht="15.75" customHeight="1">
      <c r="F236" s="4"/>
    </row>
    <row r="237" spans="6:6" ht="15.75" customHeight="1">
      <c r="F237" s="4"/>
    </row>
    <row r="238" spans="6:6" ht="15.75" customHeight="1">
      <c r="F238" s="4"/>
    </row>
    <row r="239" spans="6:6" ht="15.75" customHeight="1">
      <c r="F239" s="4"/>
    </row>
    <row r="240" spans="6:6" ht="15.75" customHeight="1">
      <c r="F240" s="4"/>
    </row>
    <row r="241" spans="6:6" ht="15.75" customHeight="1">
      <c r="F241" s="4"/>
    </row>
    <row r="242" spans="6:6" ht="15.75" customHeight="1">
      <c r="F242" s="4"/>
    </row>
    <row r="243" spans="6:6" ht="15.75" customHeight="1">
      <c r="F243" s="4"/>
    </row>
    <row r="244" spans="6:6" ht="15.75" customHeight="1">
      <c r="F244" s="4"/>
    </row>
    <row r="245" spans="6:6" ht="15.75" customHeight="1">
      <c r="F245" s="4"/>
    </row>
    <row r="246" spans="6:6" ht="15.75" customHeight="1">
      <c r="F246" s="4"/>
    </row>
    <row r="247" spans="6:6" ht="15.75" customHeight="1">
      <c r="F247" s="4"/>
    </row>
    <row r="248" spans="6:6" ht="15.75" customHeight="1">
      <c r="F248" s="4"/>
    </row>
    <row r="249" spans="6:6" ht="15.75" customHeight="1">
      <c r="F249" s="4"/>
    </row>
    <row r="250" spans="6:6" ht="15.75" customHeight="1">
      <c r="F250" s="4"/>
    </row>
    <row r="251" spans="6:6" ht="15.75" customHeight="1">
      <c r="F251" s="4"/>
    </row>
    <row r="252" spans="6:6" ht="15.75" customHeight="1">
      <c r="F252" s="4"/>
    </row>
    <row r="253" spans="6:6" ht="15.75" customHeight="1">
      <c r="F253" s="4"/>
    </row>
    <row r="254" spans="6:6" ht="15.75" customHeight="1">
      <c r="F254" s="4"/>
    </row>
    <row r="255" spans="6:6" ht="15.75" customHeight="1">
      <c r="F255" s="4"/>
    </row>
    <row r="256" spans="6:6" ht="15.75" customHeight="1">
      <c r="F256" s="4"/>
    </row>
    <row r="257" spans="6:6" ht="15.75" customHeight="1">
      <c r="F257" s="4"/>
    </row>
    <row r="258" spans="6:6" ht="15.75" customHeight="1">
      <c r="F258" s="4"/>
    </row>
    <row r="259" spans="6:6" ht="15.75" customHeight="1">
      <c r="F259" s="4"/>
    </row>
    <row r="260" spans="6:6" ht="15.75" customHeight="1">
      <c r="F260" s="4"/>
    </row>
    <row r="261" spans="6:6" ht="15.75" customHeight="1">
      <c r="F261" s="4"/>
    </row>
    <row r="262" spans="6:6" ht="15.75" customHeight="1">
      <c r="F262" s="4"/>
    </row>
    <row r="263" spans="6:6" ht="15.75" customHeight="1">
      <c r="F263" s="4"/>
    </row>
    <row r="264" spans="6:6" ht="15.75" customHeight="1">
      <c r="F264" s="4"/>
    </row>
    <row r="265" spans="6:6" ht="15.75" customHeight="1">
      <c r="F265" s="4"/>
    </row>
    <row r="266" spans="6:6" ht="15.75" customHeight="1">
      <c r="F266" s="4"/>
    </row>
    <row r="267" spans="6:6" ht="15.75" customHeight="1">
      <c r="F267" s="4"/>
    </row>
    <row r="268" spans="6:6" ht="15.75" customHeight="1">
      <c r="F268" s="4"/>
    </row>
    <row r="269" spans="6:6" ht="15.75" customHeight="1">
      <c r="F269" s="4"/>
    </row>
    <row r="270" spans="6:6" ht="15.75" customHeight="1">
      <c r="F270" s="4"/>
    </row>
    <row r="271" spans="6:6" ht="15.75" customHeight="1">
      <c r="F271" s="4"/>
    </row>
    <row r="272" spans="6:6" ht="15.75" customHeight="1">
      <c r="F272" s="4"/>
    </row>
    <row r="273" spans="6:6" ht="15.75" customHeight="1">
      <c r="F273" s="4"/>
    </row>
    <row r="274" spans="6:6" ht="15.75" customHeight="1">
      <c r="F274" s="4"/>
    </row>
    <row r="275" spans="6:6" ht="15.75" customHeight="1">
      <c r="F275" s="4"/>
    </row>
    <row r="276" spans="6:6" ht="15.75" customHeight="1">
      <c r="F276" s="4"/>
    </row>
    <row r="277" spans="6:6" ht="15.75" customHeight="1">
      <c r="F277" s="4"/>
    </row>
    <row r="278" spans="6:6" ht="15.75" customHeight="1">
      <c r="F278" s="4"/>
    </row>
    <row r="279" spans="6:6" ht="15.75" customHeight="1">
      <c r="F279" s="4"/>
    </row>
    <row r="280" spans="6:6" ht="15.75" customHeight="1">
      <c r="F280" s="4"/>
    </row>
    <row r="281" spans="6:6" ht="15.75" customHeight="1">
      <c r="F281" s="4"/>
    </row>
    <row r="282" spans="6:6" ht="15.75" customHeight="1">
      <c r="F282" s="4"/>
    </row>
    <row r="283" spans="6:6" ht="15.75" customHeight="1">
      <c r="F283" s="4"/>
    </row>
    <row r="284" spans="6:6" ht="15.75" customHeight="1">
      <c r="F284" s="4"/>
    </row>
    <row r="285" spans="6:6" ht="15.75" customHeight="1">
      <c r="F285" s="4"/>
    </row>
    <row r="286" spans="6:6" ht="15.75" customHeight="1">
      <c r="F286" s="4"/>
    </row>
    <row r="287" spans="6:6" ht="15.75" customHeight="1">
      <c r="F287" s="4"/>
    </row>
    <row r="288" spans="6:6" ht="15.75" customHeight="1">
      <c r="F288" s="4"/>
    </row>
    <row r="289" spans="6:6" ht="15.75" customHeight="1">
      <c r="F289" s="4"/>
    </row>
    <row r="290" spans="6:6" ht="15.75" customHeight="1">
      <c r="F290" s="4"/>
    </row>
    <row r="291" spans="6:6" ht="15.75" customHeight="1">
      <c r="F291" s="4"/>
    </row>
    <row r="292" spans="6:6" ht="15.75" customHeight="1">
      <c r="F292" s="4"/>
    </row>
    <row r="293" spans="6:6" ht="15.75" customHeight="1">
      <c r="F293" s="4"/>
    </row>
    <row r="294" spans="6:6" ht="15.75" customHeight="1">
      <c r="F294" s="4"/>
    </row>
    <row r="295" spans="6:6" ht="15.75" customHeight="1">
      <c r="F295" s="4"/>
    </row>
    <row r="296" spans="6:6" ht="15.75" customHeight="1">
      <c r="F296" s="4"/>
    </row>
    <row r="297" spans="6:6" ht="15.75" customHeight="1">
      <c r="F297" s="4"/>
    </row>
    <row r="298" spans="6:6" ht="15.75" customHeight="1">
      <c r="F298" s="4"/>
    </row>
    <row r="299" spans="6:6" ht="15.75" customHeight="1">
      <c r="F299" s="4"/>
    </row>
    <row r="300" spans="6:6" ht="15.75" customHeight="1">
      <c r="F300" s="4"/>
    </row>
    <row r="301" spans="6:6" ht="15.75" customHeight="1">
      <c r="F301" s="4"/>
    </row>
    <row r="302" spans="6:6" ht="15.75" customHeight="1">
      <c r="F302" s="4"/>
    </row>
    <row r="303" spans="6:6" ht="15.75" customHeight="1">
      <c r="F303" s="4"/>
    </row>
    <row r="304" spans="6:6" ht="15.75" customHeight="1">
      <c r="F304" s="4"/>
    </row>
    <row r="305" spans="6:6" ht="15.75" customHeight="1">
      <c r="F305" s="4"/>
    </row>
    <row r="306" spans="6:6" ht="15.75" customHeight="1">
      <c r="F306" s="4"/>
    </row>
    <row r="307" spans="6:6" ht="15.75" customHeight="1">
      <c r="F307" s="4"/>
    </row>
    <row r="308" spans="6:6" ht="15.75" customHeight="1">
      <c r="F308" s="4"/>
    </row>
    <row r="309" spans="6:6" ht="15.75" customHeight="1">
      <c r="F309" s="4"/>
    </row>
    <row r="310" spans="6:6" ht="15.75" customHeight="1">
      <c r="F310" s="4"/>
    </row>
    <row r="311" spans="6:6" ht="15.75" customHeight="1">
      <c r="F311" s="4"/>
    </row>
    <row r="312" spans="6:6" ht="15.75" customHeight="1">
      <c r="F312" s="4"/>
    </row>
    <row r="313" spans="6:6" ht="15.75" customHeight="1">
      <c r="F313" s="4"/>
    </row>
    <row r="314" spans="6:6" ht="15.75" customHeight="1">
      <c r="F314" s="4"/>
    </row>
    <row r="315" spans="6:6" ht="15.75" customHeight="1">
      <c r="F315" s="4"/>
    </row>
    <row r="316" spans="6:6" ht="15.75" customHeight="1">
      <c r="F316" s="4"/>
    </row>
    <row r="317" spans="6:6" ht="15.75" customHeight="1">
      <c r="F317" s="4"/>
    </row>
    <row r="318" spans="6:6" ht="15.75" customHeight="1">
      <c r="F318" s="4"/>
    </row>
    <row r="319" spans="6:6" ht="15.75" customHeight="1">
      <c r="F319" s="4"/>
    </row>
    <row r="320" spans="6:6" ht="15.75" customHeight="1">
      <c r="F320" s="4"/>
    </row>
    <row r="321" spans="6:6" ht="15.75" customHeight="1">
      <c r="F321" s="4"/>
    </row>
    <row r="322" spans="6:6" ht="15.75" customHeight="1">
      <c r="F322" s="4"/>
    </row>
    <row r="323" spans="6:6" ht="15.75" customHeight="1">
      <c r="F323" s="4"/>
    </row>
    <row r="324" spans="6:6" ht="15.75" customHeight="1">
      <c r="F324" s="4"/>
    </row>
    <row r="325" spans="6:6" ht="15.75" customHeight="1">
      <c r="F325" s="4"/>
    </row>
    <row r="326" spans="6:6" ht="15.75" customHeight="1">
      <c r="F326" s="4"/>
    </row>
    <row r="327" spans="6:6" ht="15.75" customHeight="1">
      <c r="F327" s="4"/>
    </row>
    <row r="328" spans="6:6" ht="15.75" customHeight="1">
      <c r="F328" s="4"/>
    </row>
    <row r="329" spans="6:6" ht="15.75" customHeight="1">
      <c r="F329" s="4"/>
    </row>
    <row r="330" spans="6:6" ht="15.75" customHeight="1">
      <c r="F330" s="4"/>
    </row>
    <row r="331" spans="6:6" ht="15.75" customHeight="1">
      <c r="F331" s="4"/>
    </row>
    <row r="332" spans="6:6" ht="15.75" customHeight="1">
      <c r="F332" s="4"/>
    </row>
    <row r="333" spans="6:6" ht="15.75" customHeight="1">
      <c r="F333" s="4"/>
    </row>
    <row r="334" spans="6:6" ht="15.75" customHeight="1">
      <c r="F334" s="4"/>
    </row>
    <row r="335" spans="6:6" ht="15.75" customHeight="1">
      <c r="F335" s="4"/>
    </row>
    <row r="336" spans="6:6" ht="15.75" customHeight="1">
      <c r="F336" s="4"/>
    </row>
    <row r="337" spans="6:6" ht="15.75" customHeight="1">
      <c r="F337" s="4"/>
    </row>
    <row r="338" spans="6:6" ht="15.75" customHeight="1">
      <c r="F338" s="4"/>
    </row>
    <row r="339" spans="6:6" ht="15.75" customHeight="1">
      <c r="F339" s="4"/>
    </row>
    <row r="340" spans="6:6" ht="15.75" customHeight="1">
      <c r="F340" s="4"/>
    </row>
    <row r="341" spans="6:6" ht="15.75" customHeight="1">
      <c r="F341" s="4"/>
    </row>
    <row r="342" spans="6:6" ht="15.75" customHeight="1">
      <c r="F342" s="4"/>
    </row>
    <row r="343" spans="6:6" ht="15.75" customHeight="1">
      <c r="F343" s="4"/>
    </row>
    <row r="344" spans="6:6" ht="15.75" customHeight="1">
      <c r="F344" s="4"/>
    </row>
    <row r="345" spans="6:6" ht="15.75" customHeight="1">
      <c r="F345" s="4"/>
    </row>
    <row r="346" spans="6:6" ht="15.75" customHeight="1">
      <c r="F346" s="4"/>
    </row>
    <row r="347" spans="6:6" ht="15.75" customHeight="1">
      <c r="F347" s="4"/>
    </row>
    <row r="348" spans="6:6" ht="15.75" customHeight="1">
      <c r="F348" s="4"/>
    </row>
    <row r="349" spans="6:6" ht="15.75" customHeight="1">
      <c r="F349" s="4"/>
    </row>
    <row r="350" spans="6:6" ht="15.75" customHeight="1">
      <c r="F350" s="4"/>
    </row>
    <row r="351" spans="6:6" ht="15.75" customHeight="1">
      <c r="F351" s="4"/>
    </row>
    <row r="352" spans="6:6" ht="15.75" customHeight="1">
      <c r="F352" s="4"/>
    </row>
    <row r="353" spans="6:6" ht="15.75" customHeight="1">
      <c r="F353" s="4"/>
    </row>
    <row r="354" spans="6:6" ht="15.75" customHeight="1">
      <c r="F354" s="4"/>
    </row>
    <row r="355" spans="6:6" ht="15.75" customHeight="1">
      <c r="F355" s="4"/>
    </row>
    <row r="356" spans="6:6" ht="15.75" customHeight="1">
      <c r="F356" s="4"/>
    </row>
    <row r="357" spans="6:6" ht="15.75" customHeight="1">
      <c r="F357" s="4"/>
    </row>
    <row r="358" spans="6:6" ht="15.75" customHeight="1">
      <c r="F358" s="4"/>
    </row>
    <row r="359" spans="6:6" ht="15.75" customHeight="1">
      <c r="F359" s="4"/>
    </row>
    <row r="360" spans="6:6" ht="15.75" customHeight="1">
      <c r="F360" s="4"/>
    </row>
    <row r="361" spans="6:6" ht="15.75" customHeight="1">
      <c r="F361" s="4"/>
    </row>
    <row r="362" spans="6:6" ht="15.75" customHeight="1">
      <c r="F362" s="4"/>
    </row>
    <row r="363" spans="6:6" ht="15.75" customHeight="1">
      <c r="F363" s="4"/>
    </row>
    <row r="364" spans="6:6" ht="15.75" customHeight="1">
      <c r="F364" s="4"/>
    </row>
    <row r="365" spans="6:6" ht="15.75" customHeight="1">
      <c r="F365" s="4"/>
    </row>
    <row r="366" spans="6:6" ht="15.75" customHeight="1">
      <c r="F366" s="4"/>
    </row>
    <row r="367" spans="6:6" ht="15.75" customHeight="1">
      <c r="F367" s="4"/>
    </row>
    <row r="368" spans="6:6" ht="15.75" customHeight="1">
      <c r="F368" s="4"/>
    </row>
    <row r="369" spans="6:6" ht="15.75" customHeight="1">
      <c r="F369" s="4"/>
    </row>
    <row r="370" spans="6:6" ht="15.75" customHeight="1">
      <c r="F370" s="4"/>
    </row>
    <row r="371" spans="6:6" ht="15.75" customHeight="1">
      <c r="F371" s="4"/>
    </row>
    <row r="372" spans="6:6" ht="15.75" customHeight="1">
      <c r="F372" s="4"/>
    </row>
    <row r="373" spans="6:6" ht="15.75" customHeight="1">
      <c r="F373" s="4"/>
    </row>
    <row r="374" spans="6:6" ht="15.75" customHeight="1">
      <c r="F374" s="4"/>
    </row>
    <row r="375" spans="6:6" ht="15.75" customHeight="1">
      <c r="F375" s="4"/>
    </row>
    <row r="376" spans="6:6" ht="15.75" customHeight="1">
      <c r="F376" s="4"/>
    </row>
    <row r="377" spans="6:6" ht="15.75" customHeight="1">
      <c r="F377" s="4"/>
    </row>
    <row r="378" spans="6:6" ht="15.75" customHeight="1">
      <c r="F378" s="4"/>
    </row>
    <row r="379" spans="6:6" ht="15.75" customHeight="1">
      <c r="F379" s="4"/>
    </row>
    <row r="380" spans="6:6" ht="15.75" customHeight="1">
      <c r="F380" s="4"/>
    </row>
    <row r="381" spans="6:6" ht="15.75" customHeight="1">
      <c r="F381" s="4"/>
    </row>
    <row r="382" spans="6:6" ht="15.75" customHeight="1">
      <c r="F382" s="4"/>
    </row>
    <row r="383" spans="6:6" ht="15.75" customHeight="1">
      <c r="F383" s="4"/>
    </row>
    <row r="384" spans="6:6" ht="15.75" customHeight="1">
      <c r="F384" s="4"/>
    </row>
    <row r="385" spans="6:6" ht="15.75" customHeight="1">
      <c r="F385" s="4"/>
    </row>
    <row r="386" spans="6:6" ht="15.75" customHeight="1">
      <c r="F386" s="4"/>
    </row>
    <row r="387" spans="6:6" ht="15.75" customHeight="1">
      <c r="F387" s="4"/>
    </row>
    <row r="388" spans="6:6" ht="15.75" customHeight="1">
      <c r="F388" s="4"/>
    </row>
    <row r="389" spans="6:6" ht="15.75" customHeight="1">
      <c r="F389" s="4"/>
    </row>
    <row r="390" spans="6:6" ht="15.75" customHeight="1">
      <c r="F390" s="4"/>
    </row>
    <row r="391" spans="6:6" ht="15.75" customHeight="1">
      <c r="F391" s="4"/>
    </row>
    <row r="392" spans="6:6" ht="15.75" customHeight="1">
      <c r="F392" s="4"/>
    </row>
    <row r="393" spans="6:6" ht="15.75" customHeight="1">
      <c r="F393" s="4"/>
    </row>
    <row r="394" spans="6:6" ht="15.75" customHeight="1">
      <c r="F394" s="4"/>
    </row>
    <row r="395" spans="6:6" ht="15.75" customHeight="1">
      <c r="F395" s="4"/>
    </row>
    <row r="396" spans="6:6" ht="15.75" customHeight="1">
      <c r="F396" s="4"/>
    </row>
    <row r="397" spans="6:6" ht="15.75" customHeight="1">
      <c r="F397" s="4"/>
    </row>
    <row r="398" spans="6:6" ht="15.75" customHeight="1">
      <c r="F398" s="4"/>
    </row>
    <row r="399" spans="6:6" ht="15.75" customHeight="1">
      <c r="F399" s="4"/>
    </row>
    <row r="400" spans="6:6" ht="15.75" customHeight="1">
      <c r="F400" s="4"/>
    </row>
    <row r="401" spans="6:6" ht="15.75" customHeight="1">
      <c r="F401" s="4"/>
    </row>
    <row r="402" spans="6:6" ht="15.75" customHeight="1">
      <c r="F402" s="4"/>
    </row>
    <row r="403" spans="6:6" ht="15.75" customHeight="1">
      <c r="F403" s="4"/>
    </row>
    <row r="404" spans="6:6" ht="15.75" customHeight="1">
      <c r="F404" s="4"/>
    </row>
    <row r="405" spans="6:6" ht="15.75" customHeight="1">
      <c r="F405" s="4"/>
    </row>
    <row r="406" spans="6:6" ht="15.75" customHeight="1">
      <c r="F406" s="4"/>
    </row>
    <row r="407" spans="6:6" ht="15.75" customHeight="1">
      <c r="F407" s="4"/>
    </row>
    <row r="408" spans="6:6" ht="15.75" customHeight="1">
      <c r="F408" s="4"/>
    </row>
    <row r="409" spans="6:6" ht="15.75" customHeight="1">
      <c r="F409" s="4"/>
    </row>
    <row r="410" spans="6:6" ht="15.75" customHeight="1">
      <c r="F410" s="4"/>
    </row>
    <row r="411" spans="6:6" ht="15.75" customHeight="1">
      <c r="F411" s="4"/>
    </row>
    <row r="412" spans="6:6" ht="15.75" customHeight="1">
      <c r="F412" s="4"/>
    </row>
    <row r="413" spans="6:6" ht="15.75" customHeight="1">
      <c r="F413" s="4"/>
    </row>
    <row r="414" spans="6:6" ht="15.75" customHeight="1">
      <c r="F414" s="4"/>
    </row>
    <row r="415" spans="6:6" ht="15.75" customHeight="1">
      <c r="F415" s="4"/>
    </row>
    <row r="416" spans="6:6" ht="15.75" customHeight="1">
      <c r="F416" s="4"/>
    </row>
    <row r="417" spans="6:6" ht="15.75" customHeight="1">
      <c r="F417" s="4"/>
    </row>
    <row r="418" spans="6:6" ht="15.75" customHeight="1">
      <c r="F418" s="4"/>
    </row>
    <row r="419" spans="6:6" ht="15.75" customHeight="1">
      <c r="F419" s="4"/>
    </row>
    <row r="420" spans="6:6" ht="15.75" customHeight="1">
      <c r="F420" s="4"/>
    </row>
    <row r="421" spans="6:6" ht="15.75" customHeight="1">
      <c r="F421" s="4"/>
    </row>
    <row r="422" spans="6:6" ht="15.75" customHeight="1">
      <c r="F422" s="4"/>
    </row>
    <row r="423" spans="6:6" ht="15.75" customHeight="1">
      <c r="F423" s="4"/>
    </row>
    <row r="424" spans="6:6" ht="15.75" customHeight="1">
      <c r="F424" s="4"/>
    </row>
    <row r="425" spans="6:6" ht="15.75" customHeight="1">
      <c r="F425" s="4"/>
    </row>
    <row r="426" spans="6:6" ht="15.75" customHeight="1">
      <c r="F426" s="4"/>
    </row>
    <row r="427" spans="6:6" ht="15.75" customHeight="1">
      <c r="F427" s="4"/>
    </row>
    <row r="428" spans="6:6" ht="15.75" customHeight="1">
      <c r="F428" s="4"/>
    </row>
    <row r="429" spans="6:6" ht="15.75" customHeight="1">
      <c r="F429" s="4"/>
    </row>
    <row r="430" spans="6:6" ht="15.75" customHeight="1">
      <c r="F430" s="4"/>
    </row>
    <row r="431" spans="6:6" ht="15.75" customHeight="1">
      <c r="F431" s="4"/>
    </row>
    <row r="432" spans="6:6" ht="15.75" customHeight="1">
      <c r="F432" s="4"/>
    </row>
    <row r="433" spans="6:6" ht="15.75" customHeight="1">
      <c r="F433" s="4"/>
    </row>
    <row r="434" spans="6:6" ht="15.75" customHeight="1">
      <c r="F434" s="4"/>
    </row>
    <row r="435" spans="6:6" ht="15.75" customHeight="1">
      <c r="F435" s="4"/>
    </row>
    <row r="436" spans="6:6" ht="15.75" customHeight="1">
      <c r="F436" s="4"/>
    </row>
    <row r="437" spans="6:6" ht="15.75" customHeight="1">
      <c r="F437" s="4"/>
    </row>
    <row r="438" spans="6:6" ht="15.75" customHeight="1">
      <c r="F438" s="4"/>
    </row>
    <row r="439" spans="6:6" ht="15.75" customHeight="1">
      <c r="F439" s="4"/>
    </row>
    <row r="440" spans="6:6" ht="15.75" customHeight="1">
      <c r="F440" s="4"/>
    </row>
    <row r="441" spans="6:6" ht="15.75" customHeight="1">
      <c r="F441" s="4"/>
    </row>
    <row r="442" spans="6:6" ht="15.75" customHeight="1">
      <c r="F442" s="4"/>
    </row>
    <row r="443" spans="6:6" ht="15.75" customHeight="1">
      <c r="F443" s="4"/>
    </row>
    <row r="444" spans="6:6" ht="15.75" customHeight="1">
      <c r="F444" s="4"/>
    </row>
    <row r="445" spans="6:6" ht="15.75" customHeight="1">
      <c r="F445" s="4"/>
    </row>
    <row r="446" spans="6:6" ht="15.75" customHeight="1">
      <c r="F446" s="4"/>
    </row>
    <row r="447" spans="6:6" ht="15.75" customHeight="1">
      <c r="F447" s="4"/>
    </row>
    <row r="448" spans="6:6" ht="15.75" customHeight="1">
      <c r="F448" s="4"/>
    </row>
    <row r="449" spans="6:6" ht="15.75" customHeight="1">
      <c r="F449" s="4"/>
    </row>
    <row r="450" spans="6:6" ht="15.75" customHeight="1">
      <c r="F450" s="4"/>
    </row>
    <row r="451" spans="6:6" ht="15.75" customHeight="1">
      <c r="F451" s="4"/>
    </row>
    <row r="452" spans="6:6" ht="15.75" customHeight="1">
      <c r="F452" s="4"/>
    </row>
    <row r="453" spans="6:6" ht="15.75" customHeight="1">
      <c r="F453" s="4"/>
    </row>
    <row r="454" spans="6:6" ht="15.75" customHeight="1">
      <c r="F454" s="4"/>
    </row>
    <row r="455" spans="6:6" ht="15.75" customHeight="1">
      <c r="F455" s="4"/>
    </row>
    <row r="456" spans="6:6" ht="15.75" customHeight="1">
      <c r="F456" s="4"/>
    </row>
    <row r="457" spans="6:6" ht="15.75" customHeight="1">
      <c r="F457" s="4"/>
    </row>
    <row r="458" spans="6:6" ht="15.75" customHeight="1">
      <c r="F458" s="4"/>
    </row>
    <row r="459" spans="6:6" ht="15.75" customHeight="1">
      <c r="F459" s="4"/>
    </row>
    <row r="460" spans="6:6" ht="15.75" customHeight="1">
      <c r="F460" s="4"/>
    </row>
    <row r="461" spans="6:6" ht="15.75" customHeight="1">
      <c r="F461" s="4"/>
    </row>
    <row r="462" spans="6:6" ht="15.75" customHeight="1">
      <c r="F462" s="4"/>
    </row>
    <row r="463" spans="6:6" ht="15.75" customHeight="1">
      <c r="F463" s="4"/>
    </row>
    <row r="464" spans="6:6" ht="15.75" customHeight="1">
      <c r="F464" s="4"/>
    </row>
    <row r="465" spans="6:6" ht="15.75" customHeight="1">
      <c r="F465" s="4"/>
    </row>
    <row r="466" spans="6:6" ht="15.75" customHeight="1">
      <c r="F466" s="4"/>
    </row>
    <row r="467" spans="6:6" ht="15.75" customHeight="1">
      <c r="F467" s="4"/>
    </row>
    <row r="468" spans="6:6" ht="15.75" customHeight="1">
      <c r="F468" s="4"/>
    </row>
    <row r="469" spans="6:6" ht="15.75" customHeight="1">
      <c r="F469" s="4"/>
    </row>
    <row r="470" spans="6:6" ht="15.75" customHeight="1">
      <c r="F470" s="4"/>
    </row>
    <row r="471" spans="6:6" ht="15.75" customHeight="1">
      <c r="F471" s="4"/>
    </row>
    <row r="472" spans="6:6" ht="15.75" customHeight="1">
      <c r="F472" s="4"/>
    </row>
    <row r="473" spans="6:6" ht="15.75" customHeight="1">
      <c r="F473" s="4"/>
    </row>
    <row r="474" spans="6:6" ht="15.75" customHeight="1">
      <c r="F474" s="4"/>
    </row>
    <row r="475" spans="6:6" ht="15.75" customHeight="1">
      <c r="F475" s="4"/>
    </row>
    <row r="476" spans="6:6" ht="15.75" customHeight="1">
      <c r="F476" s="4"/>
    </row>
    <row r="477" spans="6:6" ht="15.75" customHeight="1">
      <c r="F477" s="4"/>
    </row>
    <row r="478" spans="6:6" ht="15.75" customHeight="1">
      <c r="F478" s="4"/>
    </row>
    <row r="479" spans="6:6" ht="15.75" customHeight="1">
      <c r="F479" s="4"/>
    </row>
    <row r="480" spans="6:6" ht="15.75" customHeight="1">
      <c r="F480" s="4"/>
    </row>
    <row r="481" spans="6:6" ht="15.75" customHeight="1">
      <c r="F481" s="4"/>
    </row>
    <row r="482" spans="6:6" ht="15.75" customHeight="1">
      <c r="F482" s="4"/>
    </row>
    <row r="483" spans="6:6" ht="15.75" customHeight="1">
      <c r="F483" s="4"/>
    </row>
    <row r="484" spans="6:6" ht="15.75" customHeight="1">
      <c r="F484" s="4"/>
    </row>
    <row r="485" spans="6:6" ht="15.75" customHeight="1">
      <c r="F485" s="4"/>
    </row>
    <row r="486" spans="6:6" ht="15.75" customHeight="1">
      <c r="F486" s="4"/>
    </row>
    <row r="487" spans="6:6" ht="15.75" customHeight="1">
      <c r="F487" s="4"/>
    </row>
    <row r="488" spans="6:6" ht="15.75" customHeight="1">
      <c r="F488" s="4"/>
    </row>
    <row r="489" spans="6:6" ht="15.75" customHeight="1">
      <c r="F489" s="4"/>
    </row>
    <row r="490" spans="6:6" ht="15.75" customHeight="1">
      <c r="F490" s="4"/>
    </row>
    <row r="491" spans="6:6" ht="15.75" customHeight="1">
      <c r="F491" s="4"/>
    </row>
    <row r="492" spans="6:6" ht="15.75" customHeight="1">
      <c r="F492" s="4"/>
    </row>
    <row r="493" spans="6:6" ht="15.75" customHeight="1">
      <c r="F493" s="4"/>
    </row>
    <row r="494" spans="6:6" ht="15.75" customHeight="1">
      <c r="F494" s="4"/>
    </row>
    <row r="495" spans="6:6" ht="15.75" customHeight="1">
      <c r="F495" s="4"/>
    </row>
    <row r="496" spans="6:6" ht="15.75" customHeight="1">
      <c r="F496" s="4"/>
    </row>
    <row r="497" spans="6:6" ht="15.75" customHeight="1">
      <c r="F497" s="4"/>
    </row>
    <row r="498" spans="6:6" ht="15.75" customHeight="1">
      <c r="F498" s="4"/>
    </row>
    <row r="499" spans="6:6" ht="15.75" customHeight="1">
      <c r="F499" s="4"/>
    </row>
    <row r="500" spans="6:6" ht="15.75" customHeight="1">
      <c r="F500" s="4"/>
    </row>
    <row r="501" spans="6:6" ht="15.75" customHeight="1">
      <c r="F501" s="4"/>
    </row>
    <row r="502" spans="6:6" ht="15.75" customHeight="1">
      <c r="F502" s="4"/>
    </row>
    <row r="503" spans="6:6" ht="15.75" customHeight="1">
      <c r="F503" s="4"/>
    </row>
    <row r="504" spans="6:6" ht="15.75" customHeight="1">
      <c r="F504" s="4"/>
    </row>
    <row r="505" spans="6:6" ht="15.75" customHeight="1">
      <c r="F505" s="4"/>
    </row>
    <row r="506" spans="6:6" ht="15.75" customHeight="1">
      <c r="F506" s="4"/>
    </row>
    <row r="507" spans="6:6" ht="15.75" customHeight="1">
      <c r="F507" s="4"/>
    </row>
    <row r="508" spans="6:6" ht="15.75" customHeight="1">
      <c r="F508" s="4"/>
    </row>
    <row r="509" spans="6:6" ht="15.75" customHeight="1">
      <c r="F509" s="4"/>
    </row>
    <row r="510" spans="6:6" ht="15.75" customHeight="1">
      <c r="F510" s="4"/>
    </row>
    <row r="511" spans="6:6" ht="15.75" customHeight="1">
      <c r="F511" s="4"/>
    </row>
    <row r="512" spans="6:6" ht="15.75" customHeight="1">
      <c r="F512" s="4"/>
    </row>
    <row r="513" spans="6:6" ht="15.75" customHeight="1">
      <c r="F513" s="4"/>
    </row>
    <row r="514" spans="6:6" ht="15.75" customHeight="1">
      <c r="F514" s="4"/>
    </row>
    <row r="515" spans="6:6" ht="15.75" customHeight="1">
      <c r="F515" s="4"/>
    </row>
    <row r="516" spans="6:6" ht="15.75" customHeight="1">
      <c r="F516" s="4"/>
    </row>
    <row r="517" spans="6:6" ht="15.75" customHeight="1">
      <c r="F517" s="4"/>
    </row>
    <row r="518" spans="6:6" ht="15.75" customHeight="1">
      <c r="F518" s="4"/>
    </row>
    <row r="519" spans="6:6" ht="15.75" customHeight="1">
      <c r="F519" s="4"/>
    </row>
    <row r="520" spans="6:6" ht="15.75" customHeight="1">
      <c r="F520" s="4"/>
    </row>
    <row r="521" spans="6:6" ht="15.75" customHeight="1">
      <c r="F521" s="4"/>
    </row>
    <row r="522" spans="6:6" ht="15.75" customHeight="1">
      <c r="F522" s="4"/>
    </row>
    <row r="523" spans="6:6" ht="15.75" customHeight="1">
      <c r="F523" s="4"/>
    </row>
    <row r="524" spans="6:6" ht="15.75" customHeight="1">
      <c r="F524" s="4"/>
    </row>
    <row r="525" spans="6:6" ht="15.75" customHeight="1">
      <c r="F525" s="4"/>
    </row>
    <row r="526" spans="6:6" ht="15.75" customHeight="1">
      <c r="F526" s="4"/>
    </row>
    <row r="527" spans="6:6" ht="15.75" customHeight="1">
      <c r="F527" s="4"/>
    </row>
    <row r="528" spans="6:6" ht="15.75" customHeight="1">
      <c r="F528" s="4"/>
    </row>
    <row r="529" spans="6:6" ht="15.75" customHeight="1">
      <c r="F529" s="4"/>
    </row>
    <row r="530" spans="6:6" ht="15.75" customHeight="1">
      <c r="F530" s="4"/>
    </row>
    <row r="531" spans="6:6" ht="15.75" customHeight="1">
      <c r="F531" s="4"/>
    </row>
    <row r="532" spans="6:6" ht="15.75" customHeight="1">
      <c r="F532" s="4"/>
    </row>
    <row r="533" spans="6:6" ht="15.75" customHeight="1">
      <c r="F533" s="4"/>
    </row>
    <row r="534" spans="6:6" ht="15.75" customHeight="1">
      <c r="F534" s="4"/>
    </row>
    <row r="535" spans="6:6" ht="15.75" customHeight="1">
      <c r="F535" s="4"/>
    </row>
    <row r="536" spans="6:6" ht="15.75" customHeight="1">
      <c r="F536" s="4"/>
    </row>
    <row r="537" spans="6:6" ht="15.75" customHeight="1">
      <c r="F537" s="4"/>
    </row>
    <row r="538" spans="6:6" ht="15.75" customHeight="1">
      <c r="F538" s="4"/>
    </row>
    <row r="539" spans="6:6" ht="15.75" customHeight="1">
      <c r="F539" s="4"/>
    </row>
    <row r="540" spans="6:6" ht="15.75" customHeight="1">
      <c r="F540" s="4"/>
    </row>
    <row r="541" spans="6:6" ht="15.75" customHeight="1">
      <c r="F541" s="4"/>
    </row>
    <row r="542" spans="6:6" ht="15.75" customHeight="1">
      <c r="F542" s="4"/>
    </row>
    <row r="543" spans="6:6" ht="15.75" customHeight="1">
      <c r="F543" s="4"/>
    </row>
    <row r="544" spans="6:6" ht="15.75" customHeight="1">
      <c r="F544" s="4"/>
    </row>
    <row r="545" spans="6:6" ht="15.75" customHeight="1">
      <c r="F545" s="4"/>
    </row>
    <row r="546" spans="6:6" ht="15.75" customHeight="1">
      <c r="F546" s="4"/>
    </row>
    <row r="547" spans="6:6" ht="15.75" customHeight="1">
      <c r="F547" s="4"/>
    </row>
    <row r="548" spans="6:6" ht="15.75" customHeight="1">
      <c r="F548" s="4"/>
    </row>
    <row r="549" spans="6:6" ht="15.75" customHeight="1">
      <c r="F549" s="4"/>
    </row>
    <row r="550" spans="6:6" ht="15.75" customHeight="1">
      <c r="F550" s="4"/>
    </row>
    <row r="551" spans="6:6" ht="15.75" customHeight="1">
      <c r="F551" s="4"/>
    </row>
    <row r="552" spans="6:6" ht="15.75" customHeight="1">
      <c r="F552" s="4"/>
    </row>
    <row r="553" spans="6:6" ht="15.75" customHeight="1">
      <c r="F553" s="4"/>
    </row>
    <row r="554" spans="6:6" ht="15.75" customHeight="1">
      <c r="F554" s="4"/>
    </row>
    <row r="555" spans="6:6" ht="15.75" customHeight="1">
      <c r="F555" s="4"/>
    </row>
    <row r="556" spans="6:6" ht="15.75" customHeight="1">
      <c r="F556" s="4"/>
    </row>
    <row r="557" spans="6:6" ht="15.75" customHeight="1">
      <c r="F557" s="4"/>
    </row>
    <row r="558" spans="6:6" ht="15.75" customHeight="1">
      <c r="F558" s="4"/>
    </row>
    <row r="559" spans="6:6" ht="15.75" customHeight="1">
      <c r="F559" s="4"/>
    </row>
    <row r="560" spans="6:6" ht="15.75" customHeight="1">
      <c r="F560" s="4"/>
    </row>
    <row r="561" spans="6:6" ht="15.75" customHeight="1">
      <c r="F561" s="4"/>
    </row>
    <row r="562" spans="6:6" ht="15.75" customHeight="1">
      <c r="F562" s="4"/>
    </row>
    <row r="563" spans="6:6" ht="15.75" customHeight="1">
      <c r="F563" s="4"/>
    </row>
    <row r="564" spans="6:6" ht="15.75" customHeight="1">
      <c r="F564" s="4"/>
    </row>
    <row r="565" spans="6:6" ht="15.75" customHeight="1">
      <c r="F565" s="4"/>
    </row>
    <row r="566" spans="6:6" ht="15.75" customHeight="1">
      <c r="F566" s="4"/>
    </row>
    <row r="567" spans="6:6" ht="15.75" customHeight="1">
      <c r="F567" s="4"/>
    </row>
    <row r="568" spans="6:6" ht="15.75" customHeight="1">
      <c r="F568" s="4"/>
    </row>
    <row r="569" spans="6:6" ht="15.75" customHeight="1">
      <c r="F569" s="4"/>
    </row>
    <row r="570" spans="6:6" ht="15.75" customHeight="1">
      <c r="F570" s="4"/>
    </row>
    <row r="571" spans="6:6" ht="15.75" customHeight="1">
      <c r="F571" s="4"/>
    </row>
    <row r="572" spans="6:6" ht="15.75" customHeight="1">
      <c r="F572" s="4"/>
    </row>
    <row r="573" spans="6:6" ht="15.75" customHeight="1">
      <c r="F573" s="4"/>
    </row>
    <row r="574" spans="6:6" ht="15.75" customHeight="1">
      <c r="F574" s="4"/>
    </row>
    <row r="575" spans="6:6" ht="15.75" customHeight="1">
      <c r="F575" s="4"/>
    </row>
    <row r="576" spans="6:6" ht="15.75" customHeight="1">
      <c r="F576" s="4"/>
    </row>
    <row r="577" spans="6:6" ht="15.75" customHeight="1">
      <c r="F577" s="4"/>
    </row>
    <row r="578" spans="6:6" ht="15.75" customHeight="1">
      <c r="F578" s="4"/>
    </row>
    <row r="579" spans="6:6" ht="15.75" customHeight="1">
      <c r="F579" s="4"/>
    </row>
    <row r="580" spans="6:6" ht="15.75" customHeight="1">
      <c r="F580" s="4"/>
    </row>
    <row r="581" spans="6:6" ht="15.75" customHeight="1">
      <c r="F581" s="4"/>
    </row>
    <row r="582" spans="6:6" ht="15.75" customHeight="1">
      <c r="F582" s="4"/>
    </row>
    <row r="583" spans="6:6" ht="15.75" customHeight="1">
      <c r="F583" s="4"/>
    </row>
    <row r="584" spans="6:6" ht="15.75" customHeight="1">
      <c r="F584" s="4"/>
    </row>
    <row r="585" spans="6:6" ht="15.75" customHeight="1">
      <c r="F585" s="4"/>
    </row>
    <row r="586" spans="6:6" ht="15.75" customHeight="1">
      <c r="F586" s="4"/>
    </row>
    <row r="587" spans="6:6" ht="15.75" customHeight="1">
      <c r="F587" s="4"/>
    </row>
    <row r="588" spans="6:6" ht="15.75" customHeight="1">
      <c r="F588" s="4"/>
    </row>
    <row r="589" spans="6:6" ht="15.75" customHeight="1">
      <c r="F589" s="4"/>
    </row>
    <row r="590" spans="6:6" ht="15.75" customHeight="1">
      <c r="F590" s="4"/>
    </row>
    <row r="591" spans="6:6" ht="15.75" customHeight="1">
      <c r="F591" s="4"/>
    </row>
    <row r="592" spans="6:6" ht="15.75" customHeight="1">
      <c r="F592" s="4"/>
    </row>
    <row r="593" spans="6:6" ht="15.75" customHeight="1">
      <c r="F593" s="4"/>
    </row>
    <row r="594" spans="6:6" ht="15.75" customHeight="1">
      <c r="F594" s="4"/>
    </row>
    <row r="595" spans="6:6" ht="15.75" customHeight="1">
      <c r="F595" s="4"/>
    </row>
    <row r="596" spans="6:6" ht="15.75" customHeight="1">
      <c r="F596" s="4"/>
    </row>
    <row r="597" spans="6:6" ht="15.75" customHeight="1">
      <c r="F597" s="4"/>
    </row>
    <row r="598" spans="6:6" ht="15.75" customHeight="1">
      <c r="F598" s="4"/>
    </row>
    <row r="599" spans="6:6" ht="15.75" customHeight="1">
      <c r="F599" s="4"/>
    </row>
    <row r="600" spans="6:6" ht="15.75" customHeight="1">
      <c r="F600" s="4"/>
    </row>
    <row r="601" spans="6:6" ht="15.75" customHeight="1">
      <c r="F601" s="4"/>
    </row>
    <row r="602" spans="6:6" ht="15.75" customHeight="1">
      <c r="F602" s="4"/>
    </row>
    <row r="603" spans="6:6" ht="15.75" customHeight="1">
      <c r="F603" s="4"/>
    </row>
    <row r="604" spans="6:6" ht="15.75" customHeight="1">
      <c r="F604" s="4"/>
    </row>
    <row r="605" spans="6:6" ht="15.75" customHeight="1">
      <c r="F605" s="4"/>
    </row>
    <row r="606" spans="6:6" ht="15.75" customHeight="1">
      <c r="F606" s="4"/>
    </row>
    <row r="607" spans="6:6" ht="15.75" customHeight="1">
      <c r="F607" s="4"/>
    </row>
    <row r="608" spans="6:6" ht="15.75" customHeight="1">
      <c r="F608" s="4"/>
    </row>
    <row r="609" spans="6:6" ht="15.75" customHeight="1">
      <c r="F609" s="4"/>
    </row>
    <row r="610" spans="6:6" ht="15.75" customHeight="1">
      <c r="F610" s="4"/>
    </row>
    <row r="611" spans="6:6" ht="15.75" customHeight="1">
      <c r="F611" s="4"/>
    </row>
    <row r="612" spans="6:6" ht="15.75" customHeight="1">
      <c r="F612" s="4"/>
    </row>
    <row r="613" spans="6:6" ht="15.75" customHeight="1">
      <c r="F613" s="4"/>
    </row>
    <row r="614" spans="6:6" ht="15.75" customHeight="1">
      <c r="F614" s="4"/>
    </row>
    <row r="615" spans="6:6" ht="15.75" customHeight="1">
      <c r="F615" s="4"/>
    </row>
    <row r="616" spans="6:6" ht="15.75" customHeight="1">
      <c r="F616" s="4"/>
    </row>
    <row r="617" spans="6:6" ht="15.75" customHeight="1">
      <c r="F617" s="4"/>
    </row>
    <row r="618" spans="6:6" ht="15.75" customHeight="1">
      <c r="F618" s="4"/>
    </row>
    <row r="619" spans="6:6" ht="15.75" customHeight="1">
      <c r="F619" s="4"/>
    </row>
    <row r="620" spans="6:6" ht="15.75" customHeight="1">
      <c r="F620" s="4"/>
    </row>
    <row r="621" spans="6:6" ht="15.75" customHeight="1">
      <c r="F621" s="4"/>
    </row>
    <row r="622" spans="6:6" ht="15.75" customHeight="1">
      <c r="F622" s="4"/>
    </row>
    <row r="623" spans="6:6" ht="15.75" customHeight="1">
      <c r="F623" s="4"/>
    </row>
    <row r="624" spans="6:6" ht="15.75" customHeight="1">
      <c r="F624" s="4"/>
    </row>
    <row r="625" spans="6:6" ht="15.75" customHeight="1">
      <c r="F625" s="4"/>
    </row>
    <row r="626" spans="6:6" ht="15.75" customHeight="1">
      <c r="F626" s="4"/>
    </row>
    <row r="627" spans="6:6" ht="15.75" customHeight="1">
      <c r="F627" s="4"/>
    </row>
    <row r="628" spans="6:6" ht="15.75" customHeight="1">
      <c r="F628" s="4"/>
    </row>
    <row r="629" spans="6:6" ht="15.75" customHeight="1">
      <c r="F629" s="4"/>
    </row>
    <row r="630" spans="6:6" ht="15.75" customHeight="1">
      <c r="F630" s="4"/>
    </row>
    <row r="631" spans="6:6" ht="15.75" customHeight="1">
      <c r="F631" s="4"/>
    </row>
    <row r="632" spans="6:6" ht="15.75" customHeight="1">
      <c r="F632" s="4"/>
    </row>
    <row r="633" spans="6:6" ht="15.75" customHeight="1">
      <c r="F633" s="4"/>
    </row>
    <row r="634" spans="6:6" ht="15.75" customHeight="1">
      <c r="F634" s="4"/>
    </row>
    <row r="635" spans="6:6" ht="15.75" customHeight="1">
      <c r="F635" s="4"/>
    </row>
    <row r="636" spans="6:6" ht="15.75" customHeight="1">
      <c r="F636" s="4"/>
    </row>
    <row r="637" spans="6:6" ht="15.75" customHeight="1">
      <c r="F637" s="4"/>
    </row>
    <row r="638" spans="6:6" ht="15.75" customHeight="1">
      <c r="F638" s="4"/>
    </row>
    <row r="639" spans="6:6" ht="15.75" customHeight="1">
      <c r="F639" s="4"/>
    </row>
    <row r="640" spans="6:6" ht="15.75" customHeight="1">
      <c r="F640" s="4"/>
    </row>
    <row r="641" spans="6:6" ht="15.75" customHeight="1">
      <c r="F641" s="4"/>
    </row>
    <row r="642" spans="6:6" ht="15.75" customHeight="1">
      <c r="F642" s="4"/>
    </row>
    <row r="643" spans="6:6" ht="15.75" customHeight="1">
      <c r="F643" s="4"/>
    </row>
    <row r="644" spans="6:6" ht="15.75" customHeight="1">
      <c r="F644" s="4"/>
    </row>
    <row r="645" spans="6:6" ht="15.75" customHeight="1">
      <c r="F645" s="4"/>
    </row>
    <row r="646" spans="6:6" ht="15.75" customHeight="1">
      <c r="F646" s="4"/>
    </row>
    <row r="647" spans="6:6" ht="15.75" customHeight="1">
      <c r="F647" s="4"/>
    </row>
    <row r="648" spans="6:6" ht="15.75" customHeight="1">
      <c r="F648" s="4"/>
    </row>
    <row r="649" spans="6:6" ht="15.75" customHeight="1">
      <c r="F649" s="4"/>
    </row>
    <row r="650" spans="6:6" ht="15.75" customHeight="1">
      <c r="F650" s="4"/>
    </row>
    <row r="651" spans="6:6" ht="15.75" customHeight="1">
      <c r="F651" s="4"/>
    </row>
    <row r="652" spans="6:6" ht="15.75" customHeight="1">
      <c r="F652" s="4"/>
    </row>
    <row r="653" spans="6:6" ht="15.75" customHeight="1">
      <c r="F653" s="4"/>
    </row>
    <row r="654" spans="6:6" ht="15.75" customHeight="1">
      <c r="F654" s="4"/>
    </row>
    <row r="655" spans="6:6" ht="15.75" customHeight="1">
      <c r="F655" s="4"/>
    </row>
    <row r="656" spans="6:6" ht="15.75" customHeight="1">
      <c r="F656" s="4"/>
    </row>
    <row r="657" spans="6:6" ht="15.75" customHeight="1">
      <c r="F657" s="4"/>
    </row>
    <row r="658" spans="6:6" ht="15.75" customHeight="1">
      <c r="F658" s="4"/>
    </row>
    <row r="659" spans="6:6" ht="15.75" customHeight="1">
      <c r="F659" s="4"/>
    </row>
    <row r="660" spans="6:6" ht="15.75" customHeight="1">
      <c r="F660" s="4"/>
    </row>
    <row r="661" spans="6:6" ht="15.75" customHeight="1">
      <c r="F661" s="4"/>
    </row>
    <row r="662" spans="6:6" ht="15.75" customHeight="1">
      <c r="F662" s="4"/>
    </row>
    <row r="663" spans="6:6" ht="15.75" customHeight="1">
      <c r="F663" s="4"/>
    </row>
    <row r="664" spans="6:6" ht="15.75" customHeight="1">
      <c r="F664" s="4"/>
    </row>
    <row r="665" spans="6:6" ht="15.75" customHeight="1">
      <c r="F665" s="4"/>
    </row>
    <row r="666" spans="6:6" ht="15.75" customHeight="1">
      <c r="F666" s="4"/>
    </row>
    <row r="667" spans="6:6" ht="15.75" customHeight="1">
      <c r="F667" s="4"/>
    </row>
    <row r="668" spans="6:6" ht="15.75" customHeight="1">
      <c r="F668" s="4"/>
    </row>
    <row r="669" spans="6:6" ht="15.75" customHeight="1">
      <c r="F669" s="4"/>
    </row>
    <row r="670" spans="6:6" ht="15.75" customHeight="1">
      <c r="F670" s="4"/>
    </row>
    <row r="671" spans="6:6" ht="15.75" customHeight="1">
      <c r="F671" s="4"/>
    </row>
    <row r="672" spans="6:6" ht="15.75" customHeight="1">
      <c r="F672" s="4"/>
    </row>
    <row r="673" spans="6:6" ht="15.75" customHeight="1">
      <c r="F673" s="4"/>
    </row>
    <row r="674" spans="6:6" ht="15.75" customHeight="1">
      <c r="F674" s="4"/>
    </row>
    <row r="675" spans="6:6" ht="15.75" customHeight="1">
      <c r="F675" s="4"/>
    </row>
    <row r="676" spans="6:6" ht="15.75" customHeight="1">
      <c r="F676" s="4"/>
    </row>
    <row r="677" spans="6:6" ht="15.75" customHeight="1">
      <c r="F677" s="4"/>
    </row>
    <row r="678" spans="6:6" ht="15.75" customHeight="1">
      <c r="F678" s="4"/>
    </row>
    <row r="679" spans="6:6" ht="15.75" customHeight="1">
      <c r="F679" s="4"/>
    </row>
    <row r="680" spans="6:6" ht="15.75" customHeight="1">
      <c r="F680" s="4"/>
    </row>
    <row r="681" spans="6:6" ht="15.75" customHeight="1">
      <c r="F681" s="4"/>
    </row>
    <row r="682" spans="6:6" ht="15.75" customHeight="1">
      <c r="F682" s="4"/>
    </row>
    <row r="683" spans="6:6" ht="15.75" customHeight="1">
      <c r="F683" s="4"/>
    </row>
    <row r="684" spans="6:6" ht="15.75" customHeight="1">
      <c r="F684" s="4"/>
    </row>
    <row r="685" spans="6:6" ht="15.75" customHeight="1">
      <c r="F685" s="4"/>
    </row>
    <row r="686" spans="6:6" ht="15.75" customHeight="1">
      <c r="F686" s="4"/>
    </row>
    <row r="687" spans="6:6" ht="15.75" customHeight="1">
      <c r="F687" s="4"/>
    </row>
    <row r="688" spans="6:6" ht="15.75" customHeight="1">
      <c r="F688" s="4"/>
    </row>
    <row r="689" spans="6:6" ht="15.75" customHeight="1">
      <c r="F689" s="4"/>
    </row>
    <row r="690" spans="6:6" ht="15.75" customHeight="1">
      <c r="F690" s="4"/>
    </row>
    <row r="691" spans="6:6" ht="15.75" customHeight="1">
      <c r="F691" s="4"/>
    </row>
    <row r="692" spans="6:6" ht="15.75" customHeight="1">
      <c r="F692" s="4"/>
    </row>
    <row r="693" spans="6:6" ht="15.75" customHeight="1">
      <c r="F693" s="4"/>
    </row>
    <row r="694" spans="6:6" ht="15.75" customHeight="1">
      <c r="F694" s="4"/>
    </row>
    <row r="695" spans="6:6" ht="15.75" customHeight="1">
      <c r="F695" s="4"/>
    </row>
    <row r="696" spans="6:6" ht="15.75" customHeight="1">
      <c r="F696" s="4"/>
    </row>
    <row r="697" spans="6:6" ht="15.75" customHeight="1">
      <c r="F697" s="4"/>
    </row>
    <row r="698" spans="6:6" ht="15.75" customHeight="1">
      <c r="F698" s="4"/>
    </row>
    <row r="699" spans="6:6" ht="15.75" customHeight="1">
      <c r="F699" s="4"/>
    </row>
    <row r="700" spans="6:6" ht="15.75" customHeight="1">
      <c r="F700" s="4"/>
    </row>
    <row r="701" spans="6:6" ht="15.75" customHeight="1">
      <c r="F701" s="4"/>
    </row>
    <row r="702" spans="6:6" ht="15.75" customHeight="1">
      <c r="F702" s="4"/>
    </row>
    <row r="703" spans="6:6" ht="15.75" customHeight="1">
      <c r="F703" s="4"/>
    </row>
    <row r="704" spans="6:6" ht="15.75" customHeight="1">
      <c r="F704" s="4"/>
    </row>
    <row r="705" spans="6:6" ht="15.75" customHeight="1">
      <c r="F705" s="4"/>
    </row>
    <row r="706" spans="6:6" ht="15.75" customHeight="1">
      <c r="F706" s="4"/>
    </row>
    <row r="707" spans="6:6" ht="15.75" customHeight="1">
      <c r="F707" s="4"/>
    </row>
    <row r="708" spans="6:6" ht="15.75" customHeight="1">
      <c r="F708" s="4"/>
    </row>
    <row r="709" spans="6:6" ht="15.75" customHeight="1">
      <c r="F709" s="4"/>
    </row>
    <row r="710" spans="6:6" ht="15.75" customHeight="1">
      <c r="F710" s="4"/>
    </row>
    <row r="711" spans="6:6" ht="15.75" customHeight="1">
      <c r="F711" s="4"/>
    </row>
    <row r="712" spans="6:6" ht="15.75" customHeight="1">
      <c r="F712" s="4"/>
    </row>
    <row r="713" spans="6:6" ht="15.75" customHeight="1">
      <c r="F713" s="4"/>
    </row>
    <row r="714" spans="6:6" ht="15.75" customHeight="1">
      <c r="F714" s="4"/>
    </row>
    <row r="715" spans="6:6" ht="15.75" customHeight="1">
      <c r="F715" s="4"/>
    </row>
    <row r="716" spans="6:6" ht="15.75" customHeight="1">
      <c r="F716" s="4"/>
    </row>
    <row r="717" spans="6:6" ht="15.75" customHeight="1">
      <c r="F717" s="4"/>
    </row>
    <row r="718" spans="6:6" ht="15.75" customHeight="1">
      <c r="F718" s="4"/>
    </row>
    <row r="719" spans="6:6" ht="15.75" customHeight="1">
      <c r="F719" s="4"/>
    </row>
    <row r="720" spans="6:6" ht="15.75" customHeight="1">
      <c r="F720" s="4"/>
    </row>
    <row r="721" spans="6:6" ht="15.75" customHeight="1">
      <c r="F721" s="4"/>
    </row>
    <row r="722" spans="6:6" ht="15.75" customHeight="1">
      <c r="F722" s="4"/>
    </row>
    <row r="723" spans="6:6" ht="15.75" customHeight="1">
      <c r="F723" s="4"/>
    </row>
    <row r="724" spans="6:6" ht="15.75" customHeight="1">
      <c r="F724" s="4"/>
    </row>
    <row r="725" spans="6:6" ht="15.75" customHeight="1">
      <c r="F725" s="4"/>
    </row>
    <row r="726" spans="6:6" ht="15.75" customHeight="1">
      <c r="F726" s="4"/>
    </row>
    <row r="727" spans="6:6" ht="15.75" customHeight="1">
      <c r="F727" s="4"/>
    </row>
    <row r="728" spans="6:6" ht="15.75" customHeight="1">
      <c r="F728" s="4"/>
    </row>
    <row r="729" spans="6:6" ht="15.75" customHeight="1">
      <c r="F729" s="4"/>
    </row>
    <row r="730" spans="6:6" ht="15.75" customHeight="1">
      <c r="F730" s="4"/>
    </row>
    <row r="731" spans="6:6" ht="15.75" customHeight="1">
      <c r="F731" s="4"/>
    </row>
    <row r="732" spans="6:6" ht="15.75" customHeight="1">
      <c r="F732" s="4"/>
    </row>
    <row r="733" spans="6:6" ht="15.75" customHeight="1">
      <c r="F733" s="4"/>
    </row>
    <row r="734" spans="6:6" ht="15.75" customHeight="1">
      <c r="F734" s="4"/>
    </row>
    <row r="735" spans="6:6" ht="15.75" customHeight="1">
      <c r="F735" s="4"/>
    </row>
    <row r="736" spans="6:6" ht="15.75" customHeight="1">
      <c r="F736" s="4"/>
    </row>
    <row r="737" spans="6:6" ht="15.75" customHeight="1">
      <c r="F737" s="4"/>
    </row>
    <row r="738" spans="6:6" ht="15.75" customHeight="1">
      <c r="F738" s="4"/>
    </row>
    <row r="739" spans="6:6" ht="15.75" customHeight="1">
      <c r="F739" s="4"/>
    </row>
    <row r="740" spans="6:6" ht="15.75" customHeight="1">
      <c r="F740" s="4"/>
    </row>
    <row r="741" spans="6:6" ht="15.75" customHeight="1">
      <c r="F741" s="4"/>
    </row>
    <row r="742" spans="6:6" ht="15.75" customHeight="1">
      <c r="F742" s="4"/>
    </row>
    <row r="743" spans="6:6" ht="15.75" customHeight="1">
      <c r="F743" s="4"/>
    </row>
    <row r="744" spans="6:6" ht="15.75" customHeight="1">
      <c r="F744" s="4"/>
    </row>
    <row r="745" spans="6:6" ht="15.75" customHeight="1">
      <c r="F745" s="4"/>
    </row>
    <row r="746" spans="6:6" ht="15.75" customHeight="1">
      <c r="F746" s="4"/>
    </row>
    <row r="747" spans="6:6" ht="15.75" customHeight="1">
      <c r="F747" s="4"/>
    </row>
    <row r="748" spans="6:6" ht="15.75" customHeight="1">
      <c r="F748" s="4"/>
    </row>
    <row r="749" spans="6:6" ht="15.75" customHeight="1">
      <c r="F749" s="4"/>
    </row>
    <row r="750" spans="6:6" ht="15.75" customHeight="1">
      <c r="F750" s="4"/>
    </row>
    <row r="751" spans="6:6" ht="15.75" customHeight="1">
      <c r="F751" s="4"/>
    </row>
    <row r="752" spans="6:6" ht="15.75" customHeight="1">
      <c r="F752" s="4"/>
    </row>
    <row r="753" spans="6:6" ht="15.75" customHeight="1">
      <c r="F753" s="4"/>
    </row>
    <row r="754" spans="6:6" ht="15.75" customHeight="1">
      <c r="F754" s="4"/>
    </row>
    <row r="755" spans="6:6" ht="15.75" customHeight="1">
      <c r="F755" s="4"/>
    </row>
    <row r="756" spans="6:6" ht="15.75" customHeight="1">
      <c r="F756" s="4"/>
    </row>
    <row r="757" spans="6:6" ht="15.75" customHeight="1">
      <c r="F757" s="4"/>
    </row>
    <row r="758" spans="6:6" ht="15.75" customHeight="1">
      <c r="F758" s="4"/>
    </row>
    <row r="759" spans="6:6" ht="15.75" customHeight="1">
      <c r="F759" s="4"/>
    </row>
    <row r="760" spans="6:6" ht="15.75" customHeight="1">
      <c r="F760" s="4"/>
    </row>
    <row r="761" spans="6:6" ht="15.75" customHeight="1">
      <c r="F761" s="4"/>
    </row>
    <row r="762" spans="6:6" ht="15.75" customHeight="1">
      <c r="F762" s="4"/>
    </row>
    <row r="763" spans="6:6" ht="15.75" customHeight="1">
      <c r="F763" s="4"/>
    </row>
    <row r="764" spans="6:6" ht="15.75" customHeight="1">
      <c r="F764" s="4"/>
    </row>
    <row r="765" spans="6:6" ht="15.75" customHeight="1">
      <c r="F765" s="4"/>
    </row>
    <row r="766" spans="6:6" ht="15.75" customHeight="1">
      <c r="F766" s="4"/>
    </row>
    <row r="767" spans="6:6" ht="15.75" customHeight="1">
      <c r="F767" s="4"/>
    </row>
    <row r="768" spans="6:6" ht="15.75" customHeight="1">
      <c r="F768" s="4"/>
    </row>
    <row r="769" spans="6:6" ht="15.75" customHeight="1">
      <c r="F769" s="4"/>
    </row>
    <row r="770" spans="6:6" ht="15.75" customHeight="1">
      <c r="F770" s="4"/>
    </row>
    <row r="771" spans="6:6" ht="15.75" customHeight="1">
      <c r="F771" s="4"/>
    </row>
    <row r="772" spans="6:6" ht="15.75" customHeight="1">
      <c r="F772" s="4"/>
    </row>
    <row r="773" spans="6:6" ht="15.75" customHeight="1">
      <c r="F773" s="4"/>
    </row>
    <row r="774" spans="6:6" ht="15.75" customHeight="1">
      <c r="F774" s="4"/>
    </row>
    <row r="775" spans="6:6" ht="15.75" customHeight="1">
      <c r="F775" s="4"/>
    </row>
    <row r="776" spans="6:6" ht="15.75" customHeight="1">
      <c r="F776" s="4"/>
    </row>
    <row r="777" spans="6:6" ht="15.75" customHeight="1">
      <c r="F777" s="4"/>
    </row>
    <row r="778" spans="6:6" ht="15.75" customHeight="1">
      <c r="F778" s="4"/>
    </row>
    <row r="779" spans="6:6" ht="15.75" customHeight="1">
      <c r="F779" s="4"/>
    </row>
    <row r="780" spans="6:6" ht="15.75" customHeight="1">
      <c r="F780" s="4"/>
    </row>
    <row r="781" spans="6:6" ht="15.75" customHeight="1">
      <c r="F781" s="4"/>
    </row>
    <row r="782" spans="6:6" ht="15.75" customHeight="1">
      <c r="F782" s="4"/>
    </row>
    <row r="783" spans="6:6" ht="15.75" customHeight="1">
      <c r="F783" s="4"/>
    </row>
    <row r="784" spans="6:6" ht="15.75" customHeight="1">
      <c r="F784" s="4"/>
    </row>
    <row r="785" spans="6:6" ht="15.75" customHeight="1">
      <c r="F785" s="4"/>
    </row>
    <row r="786" spans="6:6" ht="15.75" customHeight="1">
      <c r="F786" s="4"/>
    </row>
    <row r="787" spans="6:6" ht="15.75" customHeight="1">
      <c r="F787" s="4"/>
    </row>
    <row r="788" spans="6:6" ht="15.75" customHeight="1">
      <c r="F788" s="4"/>
    </row>
    <row r="789" spans="6:6" ht="15.75" customHeight="1">
      <c r="F789" s="4"/>
    </row>
    <row r="790" spans="6:6" ht="15.75" customHeight="1">
      <c r="F790" s="4"/>
    </row>
    <row r="791" spans="6:6" ht="15.75" customHeight="1">
      <c r="F791" s="4"/>
    </row>
    <row r="792" spans="6:6" ht="15.75" customHeight="1">
      <c r="F792" s="4"/>
    </row>
    <row r="793" spans="6:6" ht="15.75" customHeight="1">
      <c r="F793" s="4"/>
    </row>
    <row r="794" spans="6:6" ht="15.75" customHeight="1">
      <c r="F794" s="4"/>
    </row>
    <row r="795" spans="6:6" ht="15.75" customHeight="1">
      <c r="F795" s="4"/>
    </row>
    <row r="796" spans="6:6" ht="15.75" customHeight="1">
      <c r="F796" s="4"/>
    </row>
    <row r="797" spans="6:6" ht="15.75" customHeight="1">
      <c r="F797" s="4"/>
    </row>
    <row r="798" spans="6:6" ht="15.75" customHeight="1">
      <c r="F798" s="4"/>
    </row>
    <row r="799" spans="6:6" ht="15.75" customHeight="1">
      <c r="F799" s="4"/>
    </row>
    <row r="800" spans="6:6" ht="15.75" customHeight="1">
      <c r="F800" s="4"/>
    </row>
    <row r="801" spans="6:6" ht="15.75" customHeight="1">
      <c r="F801" s="4"/>
    </row>
    <row r="802" spans="6:6" ht="15.75" customHeight="1">
      <c r="F802" s="4"/>
    </row>
    <row r="803" spans="6:6" ht="15.75" customHeight="1">
      <c r="F803" s="4"/>
    </row>
    <row r="804" spans="6:6" ht="15.75" customHeight="1">
      <c r="F804" s="4"/>
    </row>
    <row r="805" spans="6:6" ht="15.75" customHeight="1">
      <c r="F805" s="4"/>
    </row>
    <row r="806" spans="6:6" ht="15.75" customHeight="1">
      <c r="F806" s="4"/>
    </row>
    <row r="807" spans="6:6" ht="15.75" customHeight="1">
      <c r="F807" s="4"/>
    </row>
    <row r="808" spans="6:6" ht="15.75" customHeight="1">
      <c r="F808" s="4"/>
    </row>
    <row r="809" spans="6:6" ht="15.75" customHeight="1">
      <c r="F809" s="4"/>
    </row>
    <row r="810" spans="6:6" ht="15.75" customHeight="1">
      <c r="F810" s="4"/>
    </row>
    <row r="811" spans="6:6" ht="15.75" customHeight="1">
      <c r="F811" s="4"/>
    </row>
    <row r="812" spans="6:6" ht="15.75" customHeight="1">
      <c r="F812" s="4"/>
    </row>
    <row r="813" spans="6:6" ht="15.75" customHeight="1">
      <c r="F813" s="4"/>
    </row>
    <row r="814" spans="6:6" ht="15.75" customHeight="1">
      <c r="F814" s="4"/>
    </row>
    <row r="815" spans="6:6" ht="15.75" customHeight="1">
      <c r="F815" s="4"/>
    </row>
    <row r="816" spans="6:6" ht="15.75" customHeight="1">
      <c r="F816" s="4"/>
    </row>
    <row r="817" spans="6:6" ht="15.75" customHeight="1">
      <c r="F817" s="4"/>
    </row>
    <row r="818" spans="6:6" ht="15.75" customHeight="1">
      <c r="F818" s="4"/>
    </row>
    <row r="819" spans="6:6" ht="15.75" customHeight="1">
      <c r="F819" s="4"/>
    </row>
    <row r="820" spans="6:6" ht="15.75" customHeight="1">
      <c r="F820" s="4"/>
    </row>
    <row r="821" spans="6:6" ht="15.75" customHeight="1">
      <c r="F821" s="4"/>
    </row>
    <row r="822" spans="6:6" ht="15.75" customHeight="1">
      <c r="F822" s="4"/>
    </row>
    <row r="823" spans="6:6" ht="15.75" customHeight="1">
      <c r="F823" s="4"/>
    </row>
    <row r="824" spans="6:6" ht="15.75" customHeight="1">
      <c r="F824" s="4"/>
    </row>
    <row r="825" spans="6:6" ht="15.75" customHeight="1">
      <c r="F825" s="4"/>
    </row>
    <row r="826" spans="6:6" ht="15.75" customHeight="1">
      <c r="F826" s="4"/>
    </row>
    <row r="827" spans="6:6" ht="15.75" customHeight="1">
      <c r="F827" s="4"/>
    </row>
    <row r="828" spans="6:6" ht="15.75" customHeight="1">
      <c r="F828" s="4"/>
    </row>
    <row r="829" spans="6:6" ht="15.75" customHeight="1">
      <c r="F829" s="4"/>
    </row>
    <row r="830" spans="6:6" ht="15.75" customHeight="1">
      <c r="F830" s="4"/>
    </row>
    <row r="831" spans="6:6" ht="15.75" customHeight="1">
      <c r="F831" s="4"/>
    </row>
    <row r="832" spans="6:6" ht="15.75" customHeight="1">
      <c r="F832" s="4"/>
    </row>
    <row r="833" spans="6:6" ht="15.75" customHeight="1">
      <c r="F833" s="4"/>
    </row>
    <row r="834" spans="6:6" ht="15.75" customHeight="1">
      <c r="F834" s="4"/>
    </row>
    <row r="835" spans="6:6" ht="15.75" customHeight="1">
      <c r="F835" s="4"/>
    </row>
    <row r="836" spans="6:6" ht="15.75" customHeight="1">
      <c r="F836" s="4"/>
    </row>
    <row r="837" spans="6:6" ht="15.75" customHeight="1">
      <c r="F837" s="4"/>
    </row>
    <row r="838" spans="6:6" ht="15.75" customHeight="1">
      <c r="F838" s="4"/>
    </row>
    <row r="839" spans="6:6" ht="15.75" customHeight="1">
      <c r="F839" s="4"/>
    </row>
    <row r="840" spans="6:6" ht="15.75" customHeight="1">
      <c r="F840" s="4"/>
    </row>
    <row r="841" spans="6:6" ht="15.75" customHeight="1">
      <c r="F841" s="4"/>
    </row>
    <row r="842" spans="6:6" ht="15.75" customHeight="1">
      <c r="F842" s="4"/>
    </row>
    <row r="843" spans="6:6" ht="15.75" customHeight="1">
      <c r="F843" s="4"/>
    </row>
    <row r="844" spans="6:6" ht="15.75" customHeight="1">
      <c r="F844" s="4"/>
    </row>
    <row r="845" spans="6:6" ht="15.75" customHeight="1">
      <c r="F845" s="4"/>
    </row>
    <row r="846" spans="6:6" ht="15.75" customHeight="1">
      <c r="F846" s="4"/>
    </row>
    <row r="847" spans="6:6" ht="15.75" customHeight="1">
      <c r="F847" s="4"/>
    </row>
    <row r="848" spans="6:6" ht="15.75" customHeight="1">
      <c r="F848" s="4"/>
    </row>
    <row r="849" spans="6:6" ht="15.75" customHeight="1">
      <c r="F849" s="4"/>
    </row>
    <row r="850" spans="6:6" ht="15.75" customHeight="1">
      <c r="F850" s="4"/>
    </row>
    <row r="851" spans="6:6" ht="15.75" customHeight="1">
      <c r="F851" s="4"/>
    </row>
    <row r="852" spans="6:6" ht="15.75" customHeight="1">
      <c r="F852" s="4"/>
    </row>
    <row r="853" spans="6:6" ht="15.75" customHeight="1">
      <c r="F853" s="4"/>
    </row>
    <row r="854" spans="6:6" ht="15.75" customHeight="1">
      <c r="F854" s="4"/>
    </row>
    <row r="855" spans="6:6" ht="15.75" customHeight="1">
      <c r="F855" s="4"/>
    </row>
    <row r="856" spans="6:6" ht="15.75" customHeight="1">
      <c r="F856" s="4"/>
    </row>
    <row r="857" spans="6:6" ht="15.75" customHeight="1">
      <c r="F857" s="4"/>
    </row>
    <row r="858" spans="6:6" ht="15.75" customHeight="1">
      <c r="F858" s="4"/>
    </row>
    <row r="859" spans="6:6" ht="15.75" customHeight="1">
      <c r="F859" s="4"/>
    </row>
    <row r="860" spans="6:6" ht="15.75" customHeight="1">
      <c r="F860" s="4"/>
    </row>
    <row r="861" spans="6:6" ht="15.75" customHeight="1">
      <c r="F861" s="4"/>
    </row>
    <row r="862" spans="6:6" ht="15.75" customHeight="1">
      <c r="F862" s="4"/>
    </row>
    <row r="863" spans="6:6" ht="15.75" customHeight="1">
      <c r="F863" s="4"/>
    </row>
    <row r="864" spans="6:6" ht="15.75" customHeight="1">
      <c r="F864" s="4"/>
    </row>
    <row r="865" spans="6:6" ht="15.75" customHeight="1">
      <c r="F865" s="4"/>
    </row>
    <row r="866" spans="6:6" ht="15.75" customHeight="1">
      <c r="F866" s="4"/>
    </row>
    <row r="867" spans="6:6" ht="15.75" customHeight="1">
      <c r="F867" s="4"/>
    </row>
    <row r="868" spans="6:6" ht="15.75" customHeight="1">
      <c r="F868" s="4"/>
    </row>
    <row r="869" spans="6:6" ht="15.75" customHeight="1">
      <c r="F869" s="4"/>
    </row>
    <row r="870" spans="6:6" ht="15.75" customHeight="1">
      <c r="F870" s="4"/>
    </row>
    <row r="871" spans="6:6" ht="15.75" customHeight="1">
      <c r="F871" s="4"/>
    </row>
    <row r="872" spans="6:6" ht="15.75" customHeight="1">
      <c r="F872" s="4"/>
    </row>
    <row r="873" spans="6:6" ht="15.75" customHeight="1">
      <c r="F873" s="4"/>
    </row>
    <row r="874" spans="6:6" ht="15.75" customHeight="1">
      <c r="F874" s="4"/>
    </row>
    <row r="875" spans="6:6" ht="15.75" customHeight="1">
      <c r="F875" s="4"/>
    </row>
    <row r="876" spans="6:6" ht="15.75" customHeight="1">
      <c r="F876" s="4"/>
    </row>
    <row r="877" spans="6:6" ht="15.75" customHeight="1">
      <c r="F877" s="4"/>
    </row>
    <row r="878" spans="6:6" ht="15.75" customHeight="1">
      <c r="F878" s="4"/>
    </row>
    <row r="879" spans="6:6" ht="15.75" customHeight="1">
      <c r="F879" s="4"/>
    </row>
    <row r="880" spans="6:6" ht="15.75" customHeight="1">
      <c r="F880" s="4"/>
    </row>
    <row r="881" spans="6:6" ht="15.75" customHeight="1">
      <c r="F881" s="4"/>
    </row>
    <row r="882" spans="6:6" ht="15.75" customHeight="1">
      <c r="F882" s="4"/>
    </row>
    <row r="883" spans="6:6" ht="15.75" customHeight="1">
      <c r="F883" s="4"/>
    </row>
    <row r="884" spans="6:6" ht="15.75" customHeight="1">
      <c r="F884" s="4"/>
    </row>
    <row r="885" spans="6:6" ht="15.75" customHeight="1">
      <c r="F885" s="4"/>
    </row>
    <row r="886" spans="6:6" ht="15.75" customHeight="1">
      <c r="F886" s="4"/>
    </row>
    <row r="887" spans="6:6" ht="15.75" customHeight="1">
      <c r="F887" s="4"/>
    </row>
    <row r="888" spans="6:6" ht="15.75" customHeight="1">
      <c r="F888" s="4"/>
    </row>
    <row r="889" spans="6:6" ht="15.75" customHeight="1">
      <c r="F889" s="4"/>
    </row>
    <row r="890" spans="6:6" ht="15.75" customHeight="1">
      <c r="F890" s="4"/>
    </row>
    <row r="891" spans="6:6" ht="15.75" customHeight="1">
      <c r="F891" s="4"/>
    </row>
    <row r="892" spans="6:6" ht="15.75" customHeight="1">
      <c r="F892" s="4"/>
    </row>
    <row r="893" spans="6:6" ht="15.75" customHeight="1">
      <c r="F893" s="4"/>
    </row>
    <row r="894" spans="6:6" ht="15.75" customHeight="1">
      <c r="F894" s="4"/>
    </row>
    <row r="895" spans="6:6" ht="15.75" customHeight="1">
      <c r="F895" s="4"/>
    </row>
    <row r="896" spans="6:6" ht="15.75" customHeight="1">
      <c r="F896" s="4"/>
    </row>
    <row r="897" spans="6:6" ht="15.75" customHeight="1">
      <c r="F897" s="4"/>
    </row>
    <row r="898" spans="6:6" ht="15.75" customHeight="1">
      <c r="F898" s="4"/>
    </row>
    <row r="899" spans="6:6" ht="15.75" customHeight="1">
      <c r="F899" s="4"/>
    </row>
    <row r="900" spans="6:6" ht="15.75" customHeight="1">
      <c r="F900" s="4"/>
    </row>
    <row r="901" spans="6:6" ht="15.75" customHeight="1">
      <c r="F901" s="4"/>
    </row>
    <row r="902" spans="6:6" ht="15.75" customHeight="1">
      <c r="F902" s="4"/>
    </row>
    <row r="903" spans="6:6" ht="15.75" customHeight="1">
      <c r="F903" s="4"/>
    </row>
    <row r="904" spans="6:6" ht="15.75" customHeight="1">
      <c r="F904" s="4"/>
    </row>
    <row r="905" spans="6:6" ht="15.75" customHeight="1">
      <c r="F905" s="4"/>
    </row>
    <row r="906" spans="6:6" ht="15.75" customHeight="1">
      <c r="F906" s="4"/>
    </row>
    <row r="907" spans="6:6" ht="15.75" customHeight="1">
      <c r="F907" s="4"/>
    </row>
    <row r="908" spans="6:6" ht="15.75" customHeight="1">
      <c r="F908" s="4"/>
    </row>
    <row r="909" spans="6:6" ht="15.75" customHeight="1">
      <c r="F909" s="4"/>
    </row>
    <row r="910" spans="6:6" ht="15.75" customHeight="1">
      <c r="F910" s="4"/>
    </row>
    <row r="911" spans="6:6" ht="15.75" customHeight="1">
      <c r="F911" s="4"/>
    </row>
    <row r="912" spans="6:6" ht="15.75" customHeight="1">
      <c r="F912" s="4"/>
    </row>
    <row r="913" spans="6:6" ht="15.75" customHeight="1">
      <c r="F913" s="4"/>
    </row>
    <row r="914" spans="6:6" ht="15.75" customHeight="1">
      <c r="F914" s="4"/>
    </row>
    <row r="915" spans="6:6" ht="15.75" customHeight="1">
      <c r="F915" s="4"/>
    </row>
    <row r="916" spans="6:6" ht="15.75" customHeight="1">
      <c r="F916" s="4"/>
    </row>
    <row r="917" spans="6:6" ht="15.75" customHeight="1">
      <c r="F917" s="4"/>
    </row>
    <row r="918" spans="6:6" ht="15.75" customHeight="1">
      <c r="F918" s="4"/>
    </row>
    <row r="919" spans="6:6" ht="15.75" customHeight="1">
      <c r="F919" s="4"/>
    </row>
    <row r="920" spans="6:6" ht="15.75" customHeight="1">
      <c r="F920" s="4"/>
    </row>
    <row r="921" spans="6:6" ht="15.75" customHeight="1">
      <c r="F921" s="4"/>
    </row>
    <row r="922" spans="6:6" ht="15.75" customHeight="1">
      <c r="F922" s="4"/>
    </row>
    <row r="923" spans="6:6" ht="15.75" customHeight="1">
      <c r="F923" s="4"/>
    </row>
    <row r="924" spans="6:6" ht="15.75" customHeight="1">
      <c r="F924" s="4"/>
    </row>
    <row r="925" spans="6:6" ht="15.75" customHeight="1">
      <c r="F925" s="4"/>
    </row>
    <row r="926" spans="6:6" ht="15.75" customHeight="1">
      <c r="F926" s="4"/>
    </row>
    <row r="927" spans="6:6" ht="15.75" customHeight="1">
      <c r="F927" s="4"/>
    </row>
    <row r="928" spans="6:6" ht="15.75" customHeight="1">
      <c r="F928" s="4"/>
    </row>
    <row r="929" spans="6:6" ht="15.75" customHeight="1">
      <c r="F929" s="4"/>
    </row>
    <row r="930" spans="6:6" ht="15.75" customHeight="1">
      <c r="F930" s="4"/>
    </row>
    <row r="931" spans="6:6" ht="15.75" customHeight="1">
      <c r="F931" s="4"/>
    </row>
    <row r="932" spans="6:6" ht="15.75" customHeight="1">
      <c r="F932" s="4"/>
    </row>
    <row r="933" spans="6:6" ht="15.75" customHeight="1">
      <c r="F933" s="4"/>
    </row>
    <row r="934" spans="6:6" ht="15.75" customHeight="1">
      <c r="F934" s="4"/>
    </row>
    <row r="935" spans="6:6" ht="15.75" customHeight="1">
      <c r="F935" s="4"/>
    </row>
    <row r="936" spans="6:6" ht="15.75" customHeight="1">
      <c r="F936" s="4"/>
    </row>
    <row r="937" spans="6:6" ht="15.75" customHeight="1">
      <c r="F937" s="4"/>
    </row>
    <row r="938" spans="6:6" ht="15.75" customHeight="1">
      <c r="F938" s="4"/>
    </row>
    <row r="939" spans="6:6" ht="15.75" customHeight="1">
      <c r="F939" s="4"/>
    </row>
    <row r="940" spans="6:6" ht="15.75" customHeight="1">
      <c r="F940" s="4"/>
    </row>
    <row r="941" spans="6:6" ht="15.75" customHeight="1">
      <c r="F941" s="4"/>
    </row>
    <row r="942" spans="6:6" ht="15.75" customHeight="1">
      <c r="F942" s="4"/>
    </row>
    <row r="943" spans="6:6" ht="15.75" customHeight="1">
      <c r="F943" s="4"/>
    </row>
    <row r="944" spans="6:6" ht="15.75" customHeight="1">
      <c r="F944" s="4"/>
    </row>
    <row r="945" spans="6:6" ht="15.75" customHeight="1">
      <c r="F945" s="4"/>
    </row>
    <row r="946" spans="6:6" ht="15.75" customHeight="1">
      <c r="F946" s="4"/>
    </row>
    <row r="947" spans="6:6" ht="15.75" customHeight="1">
      <c r="F947" s="4"/>
    </row>
    <row r="948" spans="6:6" ht="15.75" customHeight="1">
      <c r="F948" s="4"/>
    </row>
    <row r="949" spans="6:6" ht="15.75" customHeight="1">
      <c r="F949" s="4"/>
    </row>
    <row r="950" spans="6:6" ht="15.75" customHeight="1">
      <c r="F950" s="4"/>
    </row>
    <row r="951" spans="6:6" ht="15.75" customHeight="1">
      <c r="F951" s="4"/>
    </row>
    <row r="952" spans="6:6" ht="15.75" customHeight="1">
      <c r="F952" s="4"/>
    </row>
    <row r="953" spans="6:6" ht="15.75" customHeight="1">
      <c r="F953" s="4"/>
    </row>
    <row r="954" spans="6:6" ht="15.75" customHeight="1">
      <c r="F954" s="4"/>
    </row>
    <row r="955" spans="6:6" ht="15.75" customHeight="1">
      <c r="F955" s="4"/>
    </row>
    <row r="956" spans="6:6" ht="15.75" customHeight="1">
      <c r="F956" s="4"/>
    </row>
    <row r="957" spans="6:6" ht="15.75" customHeight="1">
      <c r="F957" s="4"/>
    </row>
    <row r="958" spans="6:6" ht="15.75" customHeight="1">
      <c r="F958" s="4"/>
    </row>
    <row r="959" spans="6:6" ht="15.75" customHeight="1">
      <c r="F959" s="4"/>
    </row>
    <row r="960" spans="6:6" ht="15.75" customHeight="1">
      <c r="F960" s="4"/>
    </row>
    <row r="961" spans="6:6" ht="15.75" customHeight="1">
      <c r="F961" s="4"/>
    </row>
    <row r="962" spans="6:6" ht="15.75" customHeight="1">
      <c r="F962" s="4"/>
    </row>
    <row r="963" spans="6:6" ht="15.75" customHeight="1">
      <c r="F963" s="4"/>
    </row>
    <row r="964" spans="6:6" ht="15.75" customHeight="1">
      <c r="F964" s="4"/>
    </row>
    <row r="965" spans="6:6" ht="15.75" customHeight="1">
      <c r="F965" s="4"/>
    </row>
    <row r="966" spans="6:6" ht="15.75" customHeight="1">
      <c r="F966" s="4"/>
    </row>
    <row r="967" spans="6:6" ht="15.75" customHeight="1">
      <c r="F967" s="4"/>
    </row>
    <row r="968" spans="6:6" ht="15.75" customHeight="1">
      <c r="F968" s="4"/>
    </row>
    <row r="969" spans="6:6" ht="15.75" customHeight="1">
      <c r="F969" s="4"/>
    </row>
    <row r="970" spans="6:6" ht="15.75" customHeight="1">
      <c r="F970" s="4"/>
    </row>
    <row r="971" spans="6:6" ht="15.75" customHeight="1">
      <c r="F971" s="4"/>
    </row>
    <row r="972" spans="6:6" ht="15.75" customHeight="1">
      <c r="F972" s="4"/>
    </row>
    <row r="973" spans="6:6" ht="15.75" customHeight="1">
      <c r="F973" s="4"/>
    </row>
    <row r="974" spans="6:6" ht="15.75" customHeight="1">
      <c r="F974" s="4"/>
    </row>
    <row r="975" spans="6:6" ht="15.75" customHeight="1">
      <c r="F975" s="4"/>
    </row>
    <row r="976" spans="6:6" ht="15.75" customHeight="1">
      <c r="F976" s="4"/>
    </row>
    <row r="977" spans="6:6" ht="15.75" customHeight="1">
      <c r="F977" s="4"/>
    </row>
    <row r="978" spans="6:6" ht="15.75" customHeight="1">
      <c r="F978" s="4"/>
    </row>
    <row r="979" spans="6:6" ht="15.75" customHeight="1">
      <c r="F979" s="4"/>
    </row>
    <row r="980" spans="6:6" ht="15.75" customHeight="1">
      <c r="F980" s="4"/>
    </row>
    <row r="981" spans="6:6" ht="15.75" customHeight="1">
      <c r="F981" s="4"/>
    </row>
    <row r="982" spans="6:6" ht="15.75" customHeight="1">
      <c r="F982" s="4"/>
    </row>
    <row r="983" spans="6:6" ht="15.75" customHeight="1">
      <c r="F983" s="4"/>
    </row>
    <row r="984" spans="6:6" ht="15.75" customHeight="1">
      <c r="F984" s="4"/>
    </row>
    <row r="985" spans="6:6" ht="15.75" customHeight="1">
      <c r="F985" s="4"/>
    </row>
    <row r="986" spans="6:6" ht="15.75" customHeight="1">
      <c r="F986" s="4"/>
    </row>
    <row r="987" spans="6:6" ht="15.75" customHeight="1">
      <c r="F987" s="4"/>
    </row>
    <row r="988" spans="6:6" ht="15.75" customHeight="1">
      <c r="F988" s="4"/>
    </row>
    <row r="989" spans="6:6" ht="15.75" customHeight="1">
      <c r="F989" s="4"/>
    </row>
    <row r="990" spans="6:6" ht="15.75" customHeight="1">
      <c r="F990" s="4"/>
    </row>
    <row r="991" spans="6:6" ht="15.75" customHeight="1">
      <c r="F991" s="4"/>
    </row>
    <row r="992" spans="6:6" ht="15.75" customHeight="1">
      <c r="F992" s="4"/>
    </row>
    <row r="993" spans="6:6" ht="15.75" customHeight="1">
      <c r="F993" s="4"/>
    </row>
    <row r="994" spans="6:6" ht="15.75" customHeight="1">
      <c r="F994" s="4"/>
    </row>
    <row r="995" spans="6:6" ht="15.75" customHeight="1">
      <c r="F995" s="4"/>
    </row>
    <row r="996" spans="6:6" ht="15.75" customHeight="1">
      <c r="F996" s="4"/>
    </row>
    <row r="997" spans="6:6" ht="15.75" customHeight="1">
      <c r="F997" s="4"/>
    </row>
    <row r="998" spans="6:6" ht="15.75" customHeight="1">
      <c r="F998" s="4"/>
    </row>
    <row r="999" spans="6:6" ht="15.75" customHeight="1">
      <c r="F999" s="4"/>
    </row>
    <row r="1000" spans="6:6" ht="15.75" customHeight="1">
      <c r="F1000" s="4"/>
    </row>
  </sheetData>
  <autoFilter ref="A1:V1">
    <sortState ref="A2:AR62">
      <sortCondition ref="E1:E62"/>
    </sortState>
  </autoFilter>
  <hyperlinks>
    <hyperlink ref="B2" r:id="rId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4%3A56378247-56378447&amp;highlight=hg38.chr4%3A56378347-56378347"/>
    <hyperlink ref="B3" r:id="rId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X%3A108131244-108131444&amp;highlight=hg38.chrX%3A108131344-108131344"/>
    <hyperlink ref="B4" r:id="rId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8401387-118401587&amp;highlight=hg38.chr11%3A118401487-118401487"/>
    <hyperlink ref="B5" r:id="rId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7%3A105875720-105875920&amp;highlight=hg38.chr7%3A105875820-105875820"/>
    <hyperlink ref="B6" r:id="rId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5%3A90751770-90751970&amp;highlight=hg38.chr15%3A90751870-90751870"/>
    <hyperlink ref="B7" r:id="rId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133929196-133929396&amp;highlight=hg38.chr3%3A133929296-133929296"/>
    <hyperlink ref="B8" r:id="rId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85801980-85802180&amp;highlight=hg38.chr3%3A85802080-85802080"/>
    <hyperlink ref="B9" r:id="rId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105720012-105720212&amp;highlight=hg38.chr3%3A105720112-105720112"/>
    <hyperlink ref="B10" r:id="rId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69313905-69314105&amp;highlight=hg38.chr5%3A69314005-69314005"/>
    <hyperlink ref="B11" r:id="rId1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7%3A36210863-36211063&amp;highlight=hg38.chr17%3A36210963-36210963"/>
    <hyperlink ref="B12" r:id="rId1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24498357-24498557&amp;highlight=hg38.chr5%3A24498457-24498457"/>
    <hyperlink ref="B13" r:id="rId1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1296881-111297081&amp;highlight=hg38.chr11%3A111296981-111296981"/>
    <hyperlink ref="B14" r:id="rId1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111298508-111298708&amp;highlight=hg38.chr11%3A111298608-111298608"/>
    <hyperlink ref="B15" r:id="rId1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%3A197328408-197328608&amp;highlight=hg38.chr1%3A197328508-197328508"/>
    <hyperlink ref="B16" r:id="rId1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8%3A69401168-69401368&amp;highlight=hg38.chr18%3A69401268-69401268"/>
    <hyperlink ref="B17" r:id="rId1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97466355-97466555&amp;highlight=hg38.chr3%3A97466455-97466455"/>
    <hyperlink ref="B18" r:id="rId1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6%3A151807760-151807960&amp;highlight=hg38.chr6%3A151807860-151807860"/>
    <hyperlink ref="B19" r:id="rId1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49186645-49186845&amp;highlight=hg38.chr11%3A49186745-49186745"/>
    <hyperlink ref="B20" r:id="rId1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1%3A72138777-72138977&amp;highlight=hg38.chr11%3A72138877-72138877"/>
    <hyperlink ref="B21" r:id="rId2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8%3A33461412-33461612&amp;highlight=hg38.chr8%3A33461512-33461512"/>
    <hyperlink ref="B22" r:id="rId2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126472197-126472397&amp;highlight=hg38.chr5%3A126472297-126472297"/>
    <hyperlink ref="B23" r:id="rId2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66678837-66679037&amp;highlight=hg38.chr12%3A66678937-66678937"/>
    <hyperlink ref="B24" r:id="rId2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184035005-184035205&amp;highlight=hg38.chr3%3A184035105-184035105"/>
    <hyperlink ref="B25" r:id="rId2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%3A24142981-24143181&amp;highlight=hg38.chr1%3A24143081-24143081"/>
    <hyperlink ref="B26" r:id="rId2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%3A130342844-130343044&amp;highlight=hg38.chr2%3A130342944-130342944"/>
    <hyperlink ref="B27" r:id="rId2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10499911-10500111&amp;highlight=hg38.chr19%3A10500011-10500011"/>
    <hyperlink ref="B28" r:id="rId2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9%3A136757014-136757214&amp;highlight=hg38.chr9%3A136757114-136757114"/>
    <hyperlink ref="B29" r:id="rId2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%3A96739751-96739951&amp;highlight=hg38.chr2%3A96739851-96739851"/>
    <hyperlink ref="B30" r:id="rId2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46545150-46545350&amp;highlight=hg38.chr3%3A46545250-46545250"/>
    <hyperlink ref="B31" r:id="rId3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5%3A99731304-99731504&amp;highlight=hg38.chr15%3A99731404-99731404"/>
    <hyperlink ref="B32" r:id="rId3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6%3A41920734-41920934&amp;highlight=hg38.chr6%3A41920834-41920834"/>
    <hyperlink ref="B33" r:id="rId3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3%3A32522126-32522326&amp;highlight=hg38.chr13%3A32522226-32522226"/>
    <hyperlink ref="B34" r:id="rId3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6%3A66826649-66826849&amp;highlight=hg38.chr16%3A66826749-66826749"/>
    <hyperlink ref="B35" r:id="rId3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8%3A89981411-89981611&amp;highlight=hg38.chr8%3A89981511-89981511"/>
    <hyperlink ref="B36" r:id="rId3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8%3A58165730-58165930&amp;highlight=hg38.chr18%3A58165830-58165830"/>
    <hyperlink ref="B37" r:id="rId3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9%3A124292763-124292963&amp;highlight=hg38.chr9%3A124292863-124292863"/>
    <hyperlink ref="B38" r:id="rId3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48539607-48539807&amp;highlight=hg38.chr3%3A48539707-48539707"/>
    <hyperlink ref="B39" r:id="rId3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42132349-42132549&amp;highlight=hg38.chr19%3A42132449-42132449"/>
    <hyperlink ref="B40" r:id="rId3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%3A27138328-27138528&amp;highlight=hg38.chr2%3A27138428-27138428"/>
    <hyperlink ref="B41" r:id="rId4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58617589-58617789&amp;highlight=hg38.chr5%3A58617689-58617689"/>
    <hyperlink ref="B42" r:id="rId4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69739727-69739927&amp;highlight=hg38.chr12%3A69739827-69739827"/>
    <hyperlink ref="B43" r:id="rId4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4%3A21057734-21057934&amp;highlight=hg38.chr14%3A21057834-21057834"/>
    <hyperlink ref="B44" r:id="rId4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7%3A156643782-156643982&amp;highlight=hg38.chr7%3A156643882-156643882"/>
    <hyperlink ref="B45" r:id="rId4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X%3A154398296-154398496&amp;highlight=hg38.chrX%3A154398396-154398396"/>
    <hyperlink ref="B46" r:id="rId4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6%3A33200739-33200939&amp;highlight=hg38.chr6%3A33200839-33200839"/>
    <hyperlink ref="B47" r:id="rId4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3%3A171014413-171014613&amp;highlight=hg38.chr3%3A171014513-171014513"/>
    <hyperlink ref="B48" r:id="rId4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2%3A24302105-24302305&amp;highlight=hg38.chr22%3A24302205-24302205"/>
    <hyperlink ref="B49" r:id="rId4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%3A181896825-181897025&amp;highlight=hg38.chr2%3A181896925-181896925"/>
    <hyperlink ref="B50" r:id="rId4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22287116-22287316&amp;highlight=hg38.chr12%3A22287216-22287216"/>
    <hyperlink ref="B51" r:id="rId5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7%3A3668535-3668735&amp;highlight=hg38.chr17%3A3668635-3668635"/>
    <hyperlink ref="B52" r:id="rId5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9%3A79572680-79572880&amp;highlight=hg38.chr9%3A79572780-79572780"/>
    <hyperlink ref="B53" r:id="rId52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27003281-27003481&amp;highlight=hg38.chr12%3A27003381-27003381"/>
    <hyperlink ref="B54" r:id="rId53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20%3A1183679-1183879&amp;highlight=hg38.chr20%3A1183779-1183779"/>
    <hyperlink ref="B55" r:id="rId54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4%3A48134126-48134326&amp;highlight=hg38.chr4%3A48134226-48134226"/>
    <hyperlink ref="B56" r:id="rId55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8%3A6829180-6829380&amp;highlight=hg38.chr8%3A6829280-6829280"/>
    <hyperlink ref="B57" r:id="rId56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2%3A133007033-133007233&amp;highlight=hg38.chr12%3A133007133-133007133"/>
    <hyperlink ref="B58" r:id="rId57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150898433-150898633&amp;highlight=hg38.chr5%3A150898533-150898533"/>
    <hyperlink ref="B59" r:id="rId58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53109466-53109666&amp;highlight=hg38.chr19%3A53109566-53109566"/>
    <hyperlink ref="B60" r:id="rId59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21166265-21166465&amp;highlight=hg38.chr19%3A21166365-21166365"/>
    <hyperlink ref="B61" r:id="rId60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5%3A178946886-178947086&amp;highlight=hg38.chr5%3A178946986-178946986"/>
    <hyperlink ref="B62" r:id="rId61" display="https://genome.ucsc.edu/cgi-bin/hgTracks?db=hg38&amp;hgt.customText=http://www.bioinformatics.uni-muenster.de/share/Tabea/uorfs.bed&amp;hgt.customText=http://www.bioinformatics.uni-muenster.de/share/Tabea/uorf_start_stop.bed&amp;textSize=12&amp;ruler=full&amp;position=chr19%3A56460633-56460833&amp;highlight=hg38.chr19%3A56460733-56460733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MuSE</vt:lpstr>
      <vt:lpstr>MuTect2</vt:lpstr>
      <vt:lpstr>SomaticSniper</vt:lpstr>
      <vt:lpstr>VarScan2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Klaus Wethmar</cp:lastModifiedBy>
  <dcterms:created xsi:type="dcterms:W3CDTF">2017-06-25T09:33:59Z</dcterms:created>
  <dcterms:modified xsi:type="dcterms:W3CDTF">2017-07-16T13:00:58Z</dcterms:modified>
</cp:coreProperties>
</file>