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<sst xmlns="http://schemas.openxmlformats.org/spreadsheetml/2006/main" uniqueCount="51">
  <si>
    <t>Table 1</t>
  </si>
  <si>
    <t>Sample</t>
  </si>
  <si>
    <t>Index</t>
  </si>
  <si>
    <t>Purification</t>
  </si>
  <si>
    <t>UV</t>
  </si>
  <si>
    <t>Total reads (raw)</t>
  </si>
  <si>
    <t>map_ERCC</t>
  </si>
  <si>
    <t>Total reads wo ERCC</t>
  </si>
  <si>
    <t>map_rRNA</t>
  </si>
  <si>
    <t>map_tRNA</t>
  </si>
  <si>
    <t>map_snRNA</t>
  </si>
  <si>
    <t>map_protein-coding</t>
  </si>
  <si>
    <t>map_rest</t>
  </si>
  <si>
    <t>map_rRNA norm</t>
  </si>
  <si>
    <t>map_tRNA norm</t>
  </si>
  <si>
    <t>map_snRNA norm</t>
  </si>
  <si>
    <t>map_protein-coding norm</t>
  </si>
  <si>
    <t>map_rest norm</t>
  </si>
  <si>
    <t>HU_BB_016_S1_L001_R1_001.fastq</t>
  </si>
  <si>
    <t>input</t>
  </si>
  <si>
    <t>HU_BB_017_S2_L001_R1_001.fastq</t>
  </si>
  <si>
    <t>HU_BB_018_S3_L001_R1_001.fastq</t>
  </si>
  <si>
    <t>HU_BB_019_S4_L001_R1_001.fastq</t>
  </si>
  <si>
    <t>HU_BB_020_S5_L001_R1_001.fastq</t>
  </si>
  <si>
    <t>HU_BB_022_S6_L001_R1_001.fastq</t>
  </si>
  <si>
    <t>HU_BB_023_S7_L001_R1_001.fastq</t>
  </si>
  <si>
    <t>HU_BB_024_S8_L001_R1_001.fastq</t>
  </si>
  <si>
    <t>HU_BB_025_S9_L001_R1_001.fastq</t>
  </si>
  <si>
    <t>HU_BB_026_S10_L001_R1_001.fastq</t>
  </si>
  <si>
    <t>HU_BB_027_S11_L001_R1_001.fastq</t>
  </si>
  <si>
    <t>HU_BB_028_S12_L002_R1_001.fastq</t>
  </si>
  <si>
    <t>PTex</t>
  </si>
  <si>
    <t>HU_BB_029_S13_L002_R1_001.fastq</t>
  </si>
  <si>
    <t>HU_BB_030_S14_L002_R1_001.fastq</t>
  </si>
  <si>
    <t>HU_BB_031_S15_L002_R1_001.fastq</t>
  </si>
  <si>
    <t>HU_BB_032_S16_L002_R1_001.fastq</t>
  </si>
  <si>
    <t>HU_BB_033_S17_L002_R1_001.fastq</t>
  </si>
  <si>
    <t>HU_BB_034_S18_L002_R1_001.fastq</t>
  </si>
  <si>
    <t>HU_BB_035_S19_L002_R1_001.fastq</t>
  </si>
  <si>
    <t>HU_BB_036_S20_L002_R1_001.fastq</t>
  </si>
  <si>
    <t>HU_BB_037_S21_L002_R1_001.fastq</t>
  </si>
  <si>
    <t>HU_BB_038_S22_L002_R1_001.fastq</t>
  </si>
  <si>
    <t>HU_BB_039_S23_L002_R1_001.fastq</t>
  </si>
  <si>
    <t>Input noCL</t>
  </si>
  <si>
    <t>Input 0.015</t>
  </si>
  <si>
    <t>Input 0.15</t>
  </si>
  <si>
    <t>Input 1.5</t>
  </si>
  <si>
    <t>PTex noCL</t>
  </si>
  <si>
    <t>PTex 0.015</t>
  </si>
  <si>
    <t>PTex 0.15</t>
  </si>
  <si>
    <t>PTex 1.5</t>
  </si>
</sst>
</file>

<file path=xl/styles.xml><?xml version="1.0" encoding="utf-8"?>
<styleSheet xmlns="http://schemas.openxmlformats.org/spreadsheetml/2006/main">
  <numFmts count="16">
    <numFmt numFmtId="0" formatCode="General"/>
    <numFmt numFmtId="59" formatCode="#,##0.000000000000000"/>
    <numFmt numFmtId="60" formatCode="#,##0.00000000000000000000"/>
    <numFmt numFmtId="61" formatCode="#,##0.000000000000000000"/>
    <numFmt numFmtId="62" formatCode="#,##0.0000000000000000"/>
    <numFmt numFmtId="63" formatCode="#,##0.00000000000000"/>
    <numFmt numFmtId="64" formatCode="#,##0.0000000000000000000"/>
    <numFmt numFmtId="65" formatCode="#,##0.00000000000000000"/>
    <numFmt numFmtId="66" formatCode="#,##0.0000000"/>
    <numFmt numFmtId="67" formatCode="#,##0.0000000000"/>
    <numFmt numFmtId="68" formatCode="#,##0.0"/>
    <numFmt numFmtId="69" formatCode="#,##0.00000000"/>
    <numFmt numFmtId="70" formatCode="#,##0.000000000000"/>
    <numFmt numFmtId="71" formatCode="#,##0.00000000000"/>
    <numFmt numFmtId="72" formatCode="#,##0.000000000"/>
    <numFmt numFmtId="73" formatCode="#,##0%"/>
  </numFmts>
  <fonts count="6">
    <font>
      <sz val="10"/>
      <color indexed="8"/>
      <name val="Helvetica Neue"/>
    </font>
    <font>
      <sz val="12"/>
      <color indexed="8"/>
      <name val="Helvetica Neue"/>
    </font>
    <font>
      <sz val="11"/>
      <color indexed="8"/>
      <name val="Arial"/>
    </font>
    <font>
      <sz val="12"/>
      <color indexed="15"/>
      <name val="Helvetica Neue"/>
    </font>
    <font>
      <b val="1"/>
      <sz val="12"/>
      <color indexed="8"/>
      <name val="Helvetica Neue"/>
    </font>
    <font>
      <b val="1"/>
      <sz val="10"/>
      <color indexed="8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4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 wrapText="1"/>
    </xf>
    <xf numFmtId="49" fontId="2" fillId="3" borderId="2" applyNumberFormat="1" applyFont="1" applyFill="1" applyBorder="1" applyAlignment="1" applyProtection="0">
      <alignment horizontal="left" vertical="top" wrapText="1" readingOrder="1"/>
    </xf>
    <xf numFmtId="0" fontId="2" fillId="3" borderId="3" applyNumberFormat="1" applyFont="1" applyFill="1" applyBorder="1" applyAlignment="1" applyProtection="0">
      <alignment horizontal="left" vertical="top" wrapText="1" readingOrder="1"/>
    </xf>
    <xf numFmtId="49" fontId="2" borderId="4" applyNumberFormat="1" applyFont="1" applyFill="0" applyBorder="1" applyAlignment="1" applyProtection="0">
      <alignment vertical="top" wrapText="1"/>
    </xf>
    <xf numFmtId="0" fontId="2" borderId="2" applyNumberFormat="1" applyFont="1" applyFill="0" applyBorder="1" applyAlignment="1" applyProtection="0">
      <alignment vertical="top" wrapText="1"/>
    </xf>
    <xf numFmtId="3" fontId="2" borderId="2" applyNumberFormat="1" applyFont="1" applyFill="0" applyBorder="1" applyAlignment="1" applyProtection="0">
      <alignment vertical="top" wrapText="1" readingOrder="1"/>
    </xf>
    <xf numFmtId="3" fontId="2" fillId="4" borderId="2" applyNumberFormat="1" applyFont="1" applyFill="1" applyBorder="1" applyAlignment="1" applyProtection="0">
      <alignment vertical="top" wrapText="1" readingOrder="1"/>
    </xf>
    <xf numFmtId="3" fontId="2" fillId="4" borderId="2" applyNumberFormat="1" applyFont="1" applyFill="1" applyBorder="1" applyAlignment="1" applyProtection="0">
      <alignment horizontal="left" vertical="top" wrapText="1" readingOrder="1"/>
    </xf>
    <xf numFmtId="3" fontId="2" fillId="4" borderId="2" applyNumberFormat="1" applyFont="1" applyFill="1" applyBorder="1" applyAlignment="1" applyProtection="0">
      <alignment vertical="top" wrapText="1"/>
    </xf>
    <xf numFmtId="59" fontId="2" fillId="5" borderId="2" applyNumberFormat="1" applyFont="1" applyFill="1" applyBorder="1" applyAlignment="1" applyProtection="0">
      <alignment vertical="top" wrapText="1"/>
    </xf>
    <xf numFmtId="60" fontId="2" fillId="5" borderId="2" applyNumberFormat="1" applyFont="1" applyFill="1" applyBorder="1" applyAlignment="1" applyProtection="0">
      <alignment vertical="top" wrapText="1"/>
    </xf>
    <xf numFmtId="61" fontId="2" fillId="5" borderId="2" applyNumberFormat="1" applyFont="1" applyFill="1" applyBorder="1" applyAlignment="1" applyProtection="0">
      <alignment vertical="top" wrapText="1"/>
    </xf>
    <xf numFmtId="62" fontId="2" fillId="5" borderId="2" applyNumberFormat="1" applyFont="1" applyFill="1" applyBorder="1" applyAlignment="1" applyProtection="0">
      <alignment vertical="top" wrapText="1"/>
    </xf>
    <xf numFmtId="49" fontId="2" fillId="3" borderId="5" applyNumberFormat="1" applyFont="1" applyFill="1" applyBorder="1" applyAlignment="1" applyProtection="0">
      <alignment horizontal="left" vertical="top" wrapText="1" readingOrder="1"/>
    </xf>
    <xf numFmtId="0" fontId="2" fillId="3" borderId="6" applyNumberFormat="1" applyFont="1" applyFill="1" applyBorder="1" applyAlignment="1" applyProtection="0">
      <alignment horizontal="left" vertical="top" wrapText="1" readingOrder="1"/>
    </xf>
    <xf numFmtId="49" fontId="2" borderId="7" applyNumberFormat="1" applyFont="1" applyFill="0" applyBorder="1" applyAlignment="1" applyProtection="0">
      <alignment vertical="top" wrapText="1"/>
    </xf>
    <xf numFmtId="0" fontId="2" borderId="5" applyNumberFormat="1" applyFont="1" applyFill="0" applyBorder="1" applyAlignment="1" applyProtection="0">
      <alignment vertical="top" wrapText="1"/>
    </xf>
    <xf numFmtId="3" fontId="2" borderId="5" applyNumberFormat="1" applyFont="1" applyFill="0" applyBorder="1" applyAlignment="1" applyProtection="0">
      <alignment vertical="top" wrapText="1" readingOrder="1"/>
    </xf>
    <xf numFmtId="3" fontId="2" fillId="4" borderId="5" applyNumberFormat="1" applyFont="1" applyFill="1" applyBorder="1" applyAlignment="1" applyProtection="0">
      <alignment vertical="top" wrapText="1" readingOrder="1"/>
    </xf>
    <xf numFmtId="3" fontId="2" fillId="4" borderId="5" applyNumberFormat="1" applyFont="1" applyFill="1" applyBorder="1" applyAlignment="1" applyProtection="0">
      <alignment vertical="top" wrapText="1"/>
    </xf>
    <xf numFmtId="63" fontId="2" fillId="5" borderId="5" applyNumberFormat="1" applyFont="1" applyFill="1" applyBorder="1" applyAlignment="1" applyProtection="0">
      <alignment vertical="top" wrapText="1"/>
    </xf>
    <xf numFmtId="64" fontId="2" fillId="5" borderId="5" applyNumberFormat="1" applyFont="1" applyFill="1" applyBorder="1" applyAlignment="1" applyProtection="0">
      <alignment vertical="top" wrapText="1"/>
    </xf>
    <xf numFmtId="61" fontId="2" fillId="5" borderId="5" applyNumberFormat="1" applyFont="1" applyFill="1" applyBorder="1" applyAlignment="1" applyProtection="0">
      <alignment vertical="top" wrapText="1"/>
    </xf>
    <xf numFmtId="62" fontId="2" fillId="5" borderId="5" applyNumberFormat="1" applyFont="1" applyFill="1" applyBorder="1" applyAlignment="1" applyProtection="0">
      <alignment vertical="top" wrapText="1"/>
    </xf>
    <xf numFmtId="59" fontId="2" fillId="5" borderId="5" applyNumberFormat="1" applyFont="1" applyFill="1" applyBorder="1" applyAlignment="1" applyProtection="0">
      <alignment vertical="top" wrapText="1"/>
    </xf>
    <xf numFmtId="0" fontId="2" fillId="4" borderId="5" applyNumberFormat="1" applyFont="1" applyFill="1" applyBorder="1" applyAlignment="1" applyProtection="0">
      <alignment vertical="top" wrapText="1"/>
    </xf>
    <xf numFmtId="60" fontId="2" fillId="5" borderId="5" applyNumberFormat="1" applyFont="1" applyFill="1" applyBorder="1" applyAlignment="1" applyProtection="0">
      <alignment vertical="top" wrapText="1"/>
    </xf>
    <xf numFmtId="65" fontId="2" fillId="5" borderId="5" applyNumberFormat="1" applyFont="1" applyFill="1" applyBorder="1" applyAlignment="1" applyProtection="0">
      <alignment vertical="top" wrapText="1"/>
    </xf>
    <xf numFmtId="3" fontId="2" borderId="5" applyNumberFormat="1" applyFont="1" applyFill="0" applyBorder="1" applyAlignment="1" applyProtection="0">
      <alignment horizontal="left" vertical="top" wrapText="1" readingOrder="1"/>
    </xf>
    <xf numFmtId="0" fontId="2" fillId="3" borderId="5" applyNumberFormat="0" applyFont="1" applyFill="1" applyBorder="1" applyAlignment="1" applyProtection="0">
      <alignment horizontal="left" vertical="top" wrapText="1" readingOrder="1"/>
    </xf>
    <xf numFmtId="0" fontId="2" fillId="3" borderId="6" applyNumberFormat="0" applyFont="1" applyFill="1" applyBorder="1" applyAlignment="1" applyProtection="0">
      <alignment horizontal="left" vertical="top" wrapText="1" readingOrder="1"/>
    </xf>
    <xf numFmtId="0" fontId="2" borderId="7" applyNumberFormat="0" applyFont="1" applyFill="0" applyBorder="1" applyAlignment="1" applyProtection="0">
      <alignment vertical="top" wrapText="1"/>
    </xf>
    <xf numFmtId="0" fontId="2" borderId="5" applyNumberFormat="0" applyFont="1" applyFill="0" applyBorder="1" applyAlignment="1" applyProtection="0">
      <alignment vertical="top" wrapText="1"/>
    </xf>
    <xf numFmtId="0" fontId="2" fillId="5" borderId="5" applyNumberFormat="0" applyFont="1" applyFill="1" applyBorder="1" applyAlignment="1" applyProtection="0">
      <alignment vertical="top" wrapText="1"/>
    </xf>
    <xf numFmtId="66" fontId="2" borderId="5" applyNumberFormat="1" applyFont="1" applyFill="0" applyBorder="1" applyAlignment="1" applyProtection="0">
      <alignment vertical="top" wrapText="1" readingOrder="1"/>
    </xf>
    <xf numFmtId="67" fontId="2" borderId="5" applyNumberFormat="1" applyFont="1" applyFill="0" applyBorder="1" applyAlignment="1" applyProtection="0">
      <alignment vertical="top" wrapText="1" readingOrder="1"/>
    </xf>
    <xf numFmtId="68" fontId="2" borderId="5" applyNumberFormat="1" applyFont="1" applyFill="0" applyBorder="1" applyAlignment="1" applyProtection="0">
      <alignment vertical="top" wrapText="1" readingOrder="1"/>
    </xf>
    <xf numFmtId="68" fontId="2" fillId="4" borderId="5" applyNumberFormat="1" applyFont="1" applyFill="1" applyBorder="1" applyAlignment="1" applyProtection="0">
      <alignment vertical="top" wrapText="1" readingOrder="1"/>
    </xf>
    <xf numFmtId="66" fontId="2" fillId="4" borderId="5" applyNumberFormat="1" applyFont="1" applyFill="1" applyBorder="1" applyAlignment="1" applyProtection="0">
      <alignment vertical="top" wrapText="1" readingOrder="1"/>
    </xf>
    <xf numFmtId="69" fontId="2" fillId="4" borderId="5" applyNumberFormat="1" applyFont="1" applyFill="1" applyBorder="1" applyAlignment="1" applyProtection="0">
      <alignment vertical="top" wrapText="1" readingOrder="1"/>
    </xf>
    <xf numFmtId="70" fontId="2" fillId="4" borderId="5" applyNumberFormat="1" applyFont="1" applyFill="1" applyBorder="1" applyAlignment="1" applyProtection="0">
      <alignment vertical="top" wrapText="1" readingOrder="1"/>
    </xf>
    <xf numFmtId="71" fontId="2" fillId="4" borderId="5" applyNumberFormat="1" applyFont="1" applyFill="1" applyBorder="1" applyAlignment="1" applyProtection="0">
      <alignment vertical="top" wrapText="1" readingOrder="1"/>
    </xf>
    <xf numFmtId="72" fontId="2" fillId="4" borderId="5" applyNumberFormat="1" applyFont="1" applyFill="1" applyBorder="1" applyAlignment="1" applyProtection="0">
      <alignment vertical="top" wrapText="1" readingOrder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f8ba00"/>
      <rgbColor rgb="ff56c1fe"/>
      <rgbColor rgb="fffeffff"/>
      <rgbColor rgb="ffb8b8b8"/>
      <rgbColor rgb="fffe2500"/>
      <rgbColor rgb="ffc24785"/>
      <rgbColor rgb="ff5f5f5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roundedCorners val="0"/>
  <c:chart>
    <c:autoTitleDeleted val="1"/>
    <c:plotArea>
      <c:layout>
        <c:manualLayout>
          <c:layoutTarget val="inner"/>
          <c:xMode val="edge"/>
          <c:yMode val="edge"/>
          <c:x val="0.0481355"/>
          <c:y val="0.0206207"/>
          <c:w val="0.743164"/>
          <c:h val="0.93952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'Sheet 1'!$D$3</c:f>
              <c:strCache>
                <c:ptCount val="1"/>
                <c:pt idx="0">
                  <c:v>Purification</c:v>
                </c:pt>
              </c:strCache>
            </c:strRef>
          </c:tx>
          <c:spPr>
            <a:solidFill>
              <a:schemeClr val="accent1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0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'Sheet 1'!$B$28:$C$35</c:f>
              <c:strCache>
                <c:ptCount val="8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</c:strCache>
            </c:strRef>
          </c:cat>
          <c:val>
            <c:numRef>
              <c:f>'Sheet 1'!$D$28:$D$35</c:f>
              <c:numCache>
                <c:ptCount val="0"/>
              </c:numCache>
            </c:numRef>
          </c:val>
        </c:ser>
        <c:ser>
          <c:idx val="1"/>
          <c:order val="1"/>
          <c:tx>
            <c:strRef>
              <c:f>'Sheet 1'!$N$3</c:f>
              <c:strCache>
                <c:ptCount val="1"/>
                <c:pt idx="0">
                  <c:v>map_rRNA norm</c:v>
                </c:pt>
              </c:strCache>
            </c:strRef>
          </c:tx>
          <c:spPr>
            <a:solidFill>
              <a:schemeClr val="accent3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0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'Sheet 1'!$B$28:$C$35</c:f>
              <c:strCache>
                <c:ptCount val="8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</c:strCache>
            </c:strRef>
          </c:cat>
          <c:val>
            <c:numRef>
              <c:f>'Sheet 1'!$N$28:$N$35</c:f>
              <c:numCache>
                <c:ptCount val="8"/>
                <c:pt idx="0">
                  <c:v>0.780939</c:v>
                </c:pt>
                <c:pt idx="1">
                  <c:v>0.734108</c:v>
                </c:pt>
                <c:pt idx="2">
                  <c:v>0.858705</c:v>
                </c:pt>
                <c:pt idx="3">
                  <c:v>0.880020</c:v>
                </c:pt>
                <c:pt idx="4">
                  <c:v>0.889504</c:v>
                </c:pt>
                <c:pt idx="5">
                  <c:v>0.893288</c:v>
                </c:pt>
                <c:pt idx="6">
                  <c:v>0.912247</c:v>
                </c:pt>
                <c:pt idx="7">
                  <c:v>0.942411</c:v>
                </c:pt>
              </c:numCache>
            </c:numRef>
          </c:val>
        </c:ser>
        <c:ser>
          <c:idx val="2"/>
          <c:order val="2"/>
          <c:tx>
            <c:strRef>
              <c:f>'Sheet 1'!$O$3</c:f>
              <c:strCache>
                <c:ptCount val="1"/>
                <c:pt idx="0">
                  <c:v>map_tRNA norm</c:v>
                </c:pt>
              </c:strCache>
            </c:strRef>
          </c:tx>
          <c:spPr>
            <a:solidFill>
              <a:schemeClr val="accent4">
                <a:hueOff val="-461056"/>
                <a:satOff val="4338"/>
                <a:lumOff val="-10225"/>
              </a:schemeClr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0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'Sheet 1'!$B$28:$C$35</c:f>
              <c:strCache>
                <c:ptCount val="8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</c:strCache>
            </c:strRef>
          </c:cat>
          <c:val>
            <c:numRef>
              <c:f>'Sheet 1'!$O$28:$O$35</c:f>
              <c:numCache>
                <c:ptCount val="8"/>
                <c:pt idx="0">
                  <c:v>0.000008</c:v>
                </c:pt>
                <c:pt idx="1">
                  <c:v>0.000012</c:v>
                </c:pt>
                <c:pt idx="2">
                  <c:v>0.000007</c:v>
                </c:pt>
                <c:pt idx="3">
                  <c:v>0.000006</c:v>
                </c:pt>
                <c:pt idx="4">
                  <c:v>0.000013</c:v>
                </c:pt>
                <c:pt idx="5">
                  <c:v>0.000008</c:v>
                </c:pt>
                <c:pt idx="6">
                  <c:v>0.000005</c:v>
                </c:pt>
                <c:pt idx="7">
                  <c:v>0.000004</c:v>
                </c:pt>
              </c:numCache>
            </c:numRef>
          </c:val>
        </c:ser>
        <c:ser>
          <c:idx val="3"/>
          <c:order val="3"/>
          <c:tx>
            <c:strRef>
              <c:f>'Sheet 1'!$P$3</c:f>
              <c:strCache>
                <c:ptCount val="1"/>
                <c:pt idx="0">
                  <c:v>map_snRNA norm</c:v>
                </c:pt>
              </c:strCache>
            </c:strRef>
          </c:tx>
          <c:spPr>
            <a:solidFill>
              <a:srgbClr val="FF2600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0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'Sheet 1'!$B$28:$C$35</c:f>
              <c:strCache>
                <c:ptCount val="8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</c:strCache>
            </c:strRef>
          </c:cat>
          <c:val>
            <c:numRef>
              <c:f>'Sheet 1'!$P$28:$P$35</c:f>
              <c:numCache>
                <c:ptCount val="8"/>
                <c:pt idx="0">
                  <c:v>0.000249</c:v>
                </c:pt>
                <c:pt idx="1">
                  <c:v>0.000298</c:v>
                </c:pt>
                <c:pt idx="2">
                  <c:v>0.000169</c:v>
                </c:pt>
                <c:pt idx="3">
                  <c:v>0.000199</c:v>
                </c:pt>
                <c:pt idx="4">
                  <c:v>0.000071</c:v>
                </c:pt>
                <c:pt idx="5">
                  <c:v>0.000062</c:v>
                </c:pt>
                <c:pt idx="6">
                  <c:v>0.000045</c:v>
                </c:pt>
                <c:pt idx="7">
                  <c:v>0.000039</c:v>
                </c:pt>
              </c:numCache>
            </c:numRef>
          </c:val>
        </c:ser>
        <c:ser>
          <c:idx val="4"/>
          <c:order val="4"/>
          <c:tx>
            <c:strRef>
              <c:f>'Sheet 1'!$Q$3</c:f>
              <c:strCache>
                <c:ptCount val="1"/>
                <c:pt idx="0">
                  <c:v>map_protein-coding norm</c:v>
                </c:pt>
              </c:strCache>
            </c:strRef>
          </c:tx>
          <c:spPr>
            <a:solidFill>
              <a:srgbClr val="C24885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0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'Sheet 1'!$B$28:$C$35</c:f>
              <c:strCache>
                <c:ptCount val="8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</c:strCache>
            </c:strRef>
          </c:cat>
          <c:val>
            <c:numRef>
              <c:f>'Sheet 1'!$Q$28:$Q$35</c:f>
              <c:numCache>
                <c:ptCount val="8"/>
                <c:pt idx="0">
                  <c:v>0.054888</c:v>
                </c:pt>
                <c:pt idx="1">
                  <c:v>0.033864</c:v>
                </c:pt>
                <c:pt idx="2">
                  <c:v>0.037306</c:v>
                </c:pt>
                <c:pt idx="3">
                  <c:v>0.025636</c:v>
                </c:pt>
                <c:pt idx="4">
                  <c:v>0.046656</c:v>
                </c:pt>
                <c:pt idx="5">
                  <c:v>0.034140</c:v>
                </c:pt>
                <c:pt idx="6">
                  <c:v>0.030423</c:v>
                </c:pt>
                <c:pt idx="7">
                  <c:v>0.018129</c:v>
                </c:pt>
              </c:numCache>
            </c:numRef>
          </c:val>
        </c:ser>
        <c:ser>
          <c:idx val="5"/>
          <c:order val="5"/>
          <c:tx>
            <c:strRef>
              <c:f>'Sheet 1'!$R$3</c:f>
              <c:strCache>
                <c:ptCount val="1"/>
                <c:pt idx="0">
                  <c:v>map_rest norm</c:v>
                </c:pt>
              </c:strCache>
            </c:strRef>
          </c:tx>
          <c:spPr>
            <a:solidFill>
              <a:srgbClr val="5F5F5F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0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'Sheet 1'!$B$28:$C$35</c:f>
              <c:strCache>
                <c:ptCount val="8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</c:strCache>
            </c:strRef>
          </c:cat>
          <c:val>
            <c:numRef>
              <c:f>'Sheet 1'!$R$28:$R$35</c:f>
              <c:numCache>
                <c:ptCount val="8"/>
                <c:pt idx="0">
                  <c:v>0.163916</c:v>
                </c:pt>
                <c:pt idx="1">
                  <c:v>0.231718</c:v>
                </c:pt>
                <c:pt idx="2">
                  <c:v>0.103813</c:v>
                </c:pt>
                <c:pt idx="3">
                  <c:v>0.094139</c:v>
                </c:pt>
                <c:pt idx="4">
                  <c:v>0.063755</c:v>
                </c:pt>
                <c:pt idx="5">
                  <c:v>0.072503</c:v>
                </c:pt>
                <c:pt idx="6">
                  <c:v>0.057280</c:v>
                </c:pt>
                <c:pt idx="7">
                  <c:v>0.039416</c:v>
                </c:pt>
              </c:numCache>
            </c:numRef>
          </c:val>
        </c:ser>
        <c:gapWidth val="40"/>
        <c:overlap val="100"/>
        <c:axId val="2094734552"/>
        <c:axId val="2094734553"/>
      </c:barChart>
      <c:catAx>
        <c:axId val="209473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  <c:max val="1"/>
        </c:scaling>
        <c:delete val="0"/>
        <c:axPos val="l"/>
        <c:majorGridlines>
          <c:spPr>
            <a:ln w="12700" cap="flat">
              <a:solidFill>
                <a:srgbClr val="B8B8B8"/>
              </a:solidFill>
              <a:prstDash val="solid"/>
              <a:miter lim="400000"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2"/>
        <c:crosses val="autoZero"/>
        <c:crossBetween val="between"/>
        <c:majorUnit val="0.2"/>
        <c:minorUnit val="0.1"/>
      </c:valAx>
      <c:spPr>
        <a:noFill/>
        <a:ln w="12700" cap="flat">
          <a:noFill/>
          <a:miter lim="400000"/>
        </a:ln>
        <a:effectLst/>
      </c:spPr>
    </c:plotArea>
    <c:legend>
      <c:legendPos val="r"/>
      <c:layout>
        <c:manualLayout>
          <c:xMode val="edge"/>
          <c:yMode val="edge"/>
          <c:x val="0.832106"/>
          <c:y val="0.0742655"/>
          <c:w val="0.167894"/>
          <c:h val="0.148724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000" u="none">
              <a:solidFill>
                <a:srgbClr val="000000"/>
              </a:solidFill>
              <a:latin typeface="Helvetica Neue"/>
            </a:defRPr>
          </a:pPr>
        </a:p>
      </c:txPr>
    </c:legend>
    <c:plotVisOnly val="1"/>
    <c:dispBlanksAs val="gap"/>
  </c:chart>
  <c:spPr>
    <a:noFill/>
    <a:ln>
      <a:noFill/>
    </a:ln>
    <a:effectLst/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3</xdr:col>
      <xdr:colOff>514421</xdr:colOff>
      <xdr:row>47</xdr:row>
      <xdr:rowOff>225557</xdr:rowOff>
    </xdr:from>
    <xdr:to>
      <xdr:col>12</xdr:col>
      <xdr:colOff>205591</xdr:colOff>
      <xdr:row>76</xdr:row>
      <xdr:rowOff>114569</xdr:rowOff>
    </xdr:to>
    <xdr:graphicFrame>
      <xdr:nvGraphicFramePr>
        <xdr:cNvPr id="2" name="Chart 2"/>
        <xdr:cNvGraphicFramePr/>
      </xdr:nvGraphicFramePr>
      <xdr:xfrm>
        <a:off x="3029021" y="19679417"/>
        <a:ext cx="10892571" cy="7218183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756289</xdr:colOff>
      <xdr:row>0</xdr:row>
      <xdr:rowOff>1557827</xdr:rowOff>
    </xdr:to>
    <xdr:sp>
      <xdr:nvSpPr>
        <xdr:cNvPr id="3" name="Shape 3"/>
        <xdr:cNvSpPr txBox="1"/>
      </xdr:nvSpPr>
      <xdr:spPr>
        <a:xfrm>
          <a:off x="-19051" y="-101598"/>
          <a:ext cx="9493891" cy="1557829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Supplementary Data 5</a:t>
          </a:r>
          <a:endParaRPr b="1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0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HEK293 RNA-Seq (read) results and mapping of reads to RNA classes. </a:t>
          </a:r>
          <a:endParaRPr b="0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0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Data were used for Supplementary Figure 21.</a:t>
          </a:r>
          <a:endParaRPr b="0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0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</xdr:txBody>
    </xdr:sp>
    <xdr:clientData/>
  </xdr:twoCellAnchor>
  <xdr:twoCellAnchor>
    <xdr:from>
      <xdr:col>0</xdr:col>
      <xdr:colOff>0</xdr:colOff>
      <xdr:row>0</xdr:row>
      <xdr:rowOff>1060904</xdr:rowOff>
    </xdr:from>
    <xdr:to>
      <xdr:col>8</xdr:col>
      <xdr:colOff>756289</xdr:colOff>
      <xdr:row>0</xdr:row>
      <xdr:rowOff>3714777</xdr:rowOff>
    </xdr:to>
    <xdr:sp>
      <xdr:nvSpPr>
        <xdr:cNvPr id="4" name="Shape 4"/>
        <xdr:cNvSpPr txBox="1"/>
      </xdr:nvSpPr>
      <xdr:spPr>
        <a:xfrm>
          <a:off x="-12700" y="1060904"/>
          <a:ext cx="9493890" cy="2653874"/>
        </a:xfrm>
        <a:prstGeom prst="rect">
          <a:avLst/>
        </a:prstGeom>
        <a:blipFill rotWithShape="1">
          <a:blip r:embed="rId2"/>
          <a:srcRect l="0" t="0" r="0" b="0"/>
          <a:tile tx="0" ty="0" sx="100000" sy="100000" flip="none" algn="tl"/>
        </a:blipFill>
        <a:ln w="12700" cap="flat">
          <a:solidFill>
            <a:srgbClr val="000000"/>
          </a:solidFill>
          <a:prstDash val="solid"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Legend</a:t>
          </a:r>
          <a:endParaRPr b="1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0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Sample				unique sample name of individual RNA-Seq libraries</a:t>
          </a:r>
          <a:endParaRPr b="1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Index				index of Library (used for identification)</a:t>
          </a:r>
          <a:endParaRPr b="1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UV				UV irradiation (value in mJ/cm^2)</a:t>
          </a:r>
          <a:endParaRPr b="1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Total reads (raw)		number of reads per library (unmapped and not processed)</a:t>
          </a:r>
          <a:endParaRPr b="1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map_ERCC			number of reads mapping to ERCC spike-in controls</a:t>
          </a:r>
          <a:endParaRPr b="1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Total reads wo ERCC		number of reads that do not map to the ERCC spike-in controls</a:t>
          </a:r>
          <a:endParaRPr b="1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map_rRNA			number of  reads mapping to ribosomal RNA</a:t>
          </a:r>
          <a:endParaRPr b="1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map_tRNA			number of  reads mapping to tRNA</a:t>
          </a:r>
          <a:endParaRPr b="1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map_snRNA			number of  reads mapping to small nuclear RNA</a:t>
          </a:r>
          <a:endParaRPr b="1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map_rest			number of reads mapping to all other RNA classes</a:t>
          </a:r>
          <a:endParaRPr b="1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0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XYZ norm			as above but normalised to “Total reads wo ERCC”</a:t>
          </a:r>
          <a:endParaRPr b="1" baseline="0" cap="none" i="0" spc="0" strike="noStrike" sz="10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B3:R41"/>
  <sheetViews>
    <sheetView workbookViewId="0" showGridLines="0" defaultGridColor="1">
      <pane topLeftCell="D4" xSplit="3" ySplit="3" activePane="bottomRight" state="frozen"/>
    </sheetView>
  </sheetViews>
  <sheetFormatPr defaultColWidth="16.3333" defaultRowHeight="19.9" customHeight="1" outlineLevelRow="0" outlineLevelCol="0"/>
  <cols>
    <col min="1" max="1" width="2.67188" style="1" customWidth="1"/>
    <col min="2" max="2" width="22.375" style="1" customWidth="1"/>
    <col min="3" max="3" width="7.9375" style="1" customWidth="1"/>
    <col min="4" max="18" width="16.3516" style="1" customWidth="1"/>
    <col min="19" max="256" width="16.3516" style="1" customWidth="1"/>
  </cols>
  <sheetData>
    <row r="1" ht="318.3" customHeight="1"/>
    <row r="2" ht="27.65" customHeight="1">
      <c r="B2" t="s" s="2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32.15" customHeight="1">
      <c r="B3" t="s" s="3">
        <v>1</v>
      </c>
      <c r="C3" t="s" s="3">
        <v>2</v>
      </c>
      <c r="D3" t="s" s="3">
        <v>3</v>
      </c>
      <c r="E3" t="s" s="3">
        <v>4</v>
      </c>
      <c r="F3" t="s" s="3">
        <v>5</v>
      </c>
      <c r="G3" t="s" s="3">
        <v>6</v>
      </c>
      <c r="H3" t="s" s="3">
        <v>7</v>
      </c>
      <c r="I3" t="s" s="3">
        <v>8</v>
      </c>
      <c r="J3" t="s" s="3">
        <v>9</v>
      </c>
      <c r="K3" t="s" s="3">
        <v>10</v>
      </c>
      <c r="L3" t="s" s="3">
        <v>11</v>
      </c>
      <c r="M3" t="s" s="3">
        <v>12</v>
      </c>
      <c r="N3" t="s" s="3">
        <v>13</v>
      </c>
      <c r="O3" t="s" s="3">
        <v>14</v>
      </c>
      <c r="P3" t="s" s="3">
        <v>15</v>
      </c>
      <c r="Q3" t="s" s="3">
        <v>16</v>
      </c>
      <c r="R3" t="s" s="3">
        <v>17</v>
      </c>
    </row>
    <row r="4" ht="32.15" customHeight="1">
      <c r="B4" t="s" s="4">
        <v>18</v>
      </c>
      <c r="C4" s="5">
        <v>16</v>
      </c>
      <c r="D4" t="s" s="6">
        <v>19</v>
      </c>
      <c r="E4" s="7">
        <v>0</v>
      </c>
      <c r="F4" s="8">
        <v>30244320</v>
      </c>
      <c r="G4" s="8">
        <v>25848</v>
      </c>
      <c r="H4" s="8">
        <v>30218472</v>
      </c>
      <c r="I4" s="9">
        <v>22933460</v>
      </c>
      <c r="J4" s="9">
        <v>211</v>
      </c>
      <c r="K4" s="10">
        <v>7715</v>
      </c>
      <c r="L4" s="11">
        <v>1898239</v>
      </c>
      <c r="M4" s="11">
        <f>H4-SUM(I4:L4)</f>
        <v>5378847</v>
      </c>
      <c r="N4" s="12">
        <f>I4/H4</f>
        <v>0.7589218938667713</v>
      </c>
      <c r="O4" s="13">
        <f>J4/H4</f>
        <v>6.982484091187668e-06</v>
      </c>
      <c r="P4" s="14">
        <f>K4/H4</f>
        <v>0.0002553074159408192</v>
      </c>
      <c r="Q4" s="15">
        <f>L4/H4</f>
        <v>0.06281717354868241</v>
      </c>
      <c r="R4" s="12">
        <f>M4/H4</f>
        <v>0.1779986426845143</v>
      </c>
    </row>
    <row r="5" ht="31.95" customHeight="1">
      <c r="B5" t="s" s="16">
        <v>20</v>
      </c>
      <c r="C5" s="17">
        <v>17</v>
      </c>
      <c r="D5" t="s" s="18">
        <v>19</v>
      </c>
      <c r="E5" s="19">
        <v>0</v>
      </c>
      <c r="F5" s="20">
        <v>32808166</v>
      </c>
      <c r="G5" s="20">
        <v>26932</v>
      </c>
      <c r="H5" s="20">
        <v>32781234</v>
      </c>
      <c r="I5" s="21">
        <v>25393044</v>
      </c>
      <c r="J5" s="21">
        <v>313</v>
      </c>
      <c r="K5" s="21">
        <v>9566</v>
      </c>
      <c r="L5" s="22">
        <v>1802568</v>
      </c>
      <c r="M5" s="22">
        <f>H5-SUM(I5:L5)</f>
        <v>5575743</v>
      </c>
      <c r="N5" s="23">
        <f>I5/H5</f>
        <v>0.7746213580611395</v>
      </c>
      <c r="O5" s="24">
        <f>J5/H5</f>
        <v>9.548145747045398e-06</v>
      </c>
      <c r="P5" s="25">
        <f>K5/H5</f>
        <v>0.0002918132978154514</v>
      </c>
      <c r="Q5" s="26">
        <f>L5/H5</f>
        <v>0.05498780186249243</v>
      </c>
      <c r="R5" s="27">
        <f>M5/H5</f>
        <v>0.1700894786328056</v>
      </c>
    </row>
    <row r="6" ht="31.95" customHeight="1">
      <c r="B6" t="s" s="16">
        <v>21</v>
      </c>
      <c r="C6" s="17">
        <v>18</v>
      </c>
      <c r="D6" t="s" s="18">
        <v>19</v>
      </c>
      <c r="E6" s="19">
        <v>0</v>
      </c>
      <c r="F6" s="20">
        <v>36244731</v>
      </c>
      <c r="G6" s="20">
        <v>27600</v>
      </c>
      <c r="H6" s="20">
        <v>36217131</v>
      </c>
      <c r="I6" s="21">
        <v>29155816</v>
      </c>
      <c r="J6" s="22">
        <v>286</v>
      </c>
      <c r="K6" s="21">
        <v>7406</v>
      </c>
      <c r="L6" s="28">
        <v>1745000</v>
      </c>
      <c r="M6" s="22">
        <f>H6-SUM(I6:L6)</f>
        <v>5308623</v>
      </c>
      <c r="N6" s="27">
        <f>I6/H6</f>
        <v>0.8050283165720664</v>
      </c>
      <c r="O6" s="29">
        <f>J6/H6</f>
        <v>7.896815460065017e-06</v>
      </c>
      <c r="P6" s="30">
        <f>K6/H6</f>
        <v>0.0002044888646756696</v>
      </c>
      <c r="Q6" s="26">
        <f>L6/H6</f>
        <v>0.04818161880354355</v>
      </c>
      <c r="R6" s="27">
        <f>M6/H6</f>
        <v>0.1465776789442543</v>
      </c>
    </row>
    <row r="7" ht="31.95" customHeight="1">
      <c r="B7" t="s" s="16">
        <v>22</v>
      </c>
      <c r="C7" s="17">
        <v>19</v>
      </c>
      <c r="D7" t="s" s="18">
        <v>19</v>
      </c>
      <c r="E7" s="19">
        <v>0.015</v>
      </c>
      <c r="F7" s="20">
        <v>53148024</v>
      </c>
      <c r="G7" s="31">
        <v>46539</v>
      </c>
      <c r="H7" s="20">
        <v>53101485</v>
      </c>
      <c r="I7" s="21">
        <v>41971604</v>
      </c>
      <c r="J7" s="21">
        <v>761</v>
      </c>
      <c r="K7" s="21">
        <v>17517</v>
      </c>
      <c r="L7" s="28">
        <v>1745000</v>
      </c>
      <c r="M7" s="22">
        <f>H7-SUM(I7:L7)</f>
        <v>9366603</v>
      </c>
      <c r="N7" s="27">
        <f>I7/H7</f>
        <v>0.7904035828753189</v>
      </c>
      <c r="O7" s="24">
        <f>J7/H7</f>
        <v>1.433104931057954e-05</v>
      </c>
      <c r="P7" s="25">
        <f>K7/H7</f>
        <v>0.000329877780254168</v>
      </c>
      <c r="Q7" s="26">
        <f>L7/H7</f>
        <v>0.03286160452951551</v>
      </c>
      <c r="R7" s="27">
        <f>M7/H7</f>
        <v>0.1763906037656009</v>
      </c>
    </row>
    <row r="8" ht="31.95" customHeight="1">
      <c r="B8" t="s" s="16">
        <v>23</v>
      </c>
      <c r="C8" s="17">
        <v>20</v>
      </c>
      <c r="D8" t="s" s="18">
        <v>19</v>
      </c>
      <c r="E8" s="19">
        <v>0.015</v>
      </c>
      <c r="F8" s="20">
        <v>12998655</v>
      </c>
      <c r="G8" s="20">
        <v>7133</v>
      </c>
      <c r="H8" s="20">
        <v>12991522</v>
      </c>
      <c r="I8" s="21">
        <v>6547788</v>
      </c>
      <c r="J8" s="22">
        <v>31</v>
      </c>
      <c r="K8" s="21">
        <v>2203</v>
      </c>
      <c r="L8" s="28">
        <v>493142</v>
      </c>
      <c r="M8" s="22">
        <f>H8-SUM(I8:L8)</f>
        <v>5948358</v>
      </c>
      <c r="N8" s="27">
        <f>I8/H8</f>
        <v>0.5040046885961476</v>
      </c>
      <c r="O8" s="29">
        <f>J8/H8</f>
        <v>2.386171535559883e-06</v>
      </c>
      <c r="P8" s="25">
        <f>K8/H8</f>
        <v>0.000169572125575433</v>
      </c>
      <c r="Q8" s="26">
        <f>L8/H8</f>
        <v>0.03795875494803457</v>
      </c>
      <c r="R8" s="27">
        <f>M8/H8</f>
        <v>0.4578645981587069</v>
      </c>
    </row>
    <row r="9" ht="31.95" customHeight="1">
      <c r="B9" t="s" s="16">
        <v>24</v>
      </c>
      <c r="C9" s="17">
        <v>22</v>
      </c>
      <c r="D9" t="s" s="18">
        <v>19</v>
      </c>
      <c r="E9" s="19">
        <v>0.15</v>
      </c>
      <c r="F9" s="20">
        <v>44824983</v>
      </c>
      <c r="G9" s="20">
        <v>56339</v>
      </c>
      <c r="H9" s="20">
        <v>44768644</v>
      </c>
      <c r="I9" s="21">
        <v>38578484</v>
      </c>
      <c r="J9" s="22">
        <v>276</v>
      </c>
      <c r="K9" s="21">
        <v>6845</v>
      </c>
      <c r="L9" s="28">
        <v>1684165</v>
      </c>
      <c r="M9" s="22">
        <f>H9-SUM(I9:L9)</f>
        <v>4498874</v>
      </c>
      <c r="N9" s="27">
        <f>I9/H9</f>
        <v>0.8617300090661669</v>
      </c>
      <c r="O9" s="29">
        <f>J9/H9</f>
        <v>6.165029255744266e-06</v>
      </c>
      <c r="P9" s="25">
        <f>K9/H9</f>
        <v>0.000152897192954962</v>
      </c>
      <c r="Q9" s="26">
        <f>L9/H9</f>
        <v>0.03761929890036428</v>
      </c>
      <c r="R9" s="27">
        <f>M9/H9</f>
        <v>0.1004916298112581</v>
      </c>
    </row>
    <row r="10" ht="31.95" customHeight="1">
      <c r="B10" t="s" s="16">
        <v>25</v>
      </c>
      <c r="C10" s="17">
        <v>23</v>
      </c>
      <c r="D10" t="s" s="18">
        <v>19</v>
      </c>
      <c r="E10" s="19">
        <v>0.15</v>
      </c>
      <c r="F10" s="20">
        <v>47428655</v>
      </c>
      <c r="G10" s="20">
        <v>38619</v>
      </c>
      <c r="H10" s="20">
        <v>47390036</v>
      </c>
      <c r="I10" s="21">
        <v>40660925</v>
      </c>
      <c r="J10" s="22">
        <v>300</v>
      </c>
      <c r="K10" s="21">
        <v>6831</v>
      </c>
      <c r="L10" s="28">
        <v>1769069</v>
      </c>
      <c r="M10" s="22">
        <f>H10-SUM(I10:L10)</f>
        <v>4952911</v>
      </c>
      <c r="N10" s="27">
        <f>I10/H10</f>
        <v>0.8580057841694824</v>
      </c>
      <c r="O10" s="24">
        <f>J10/H10</f>
        <v>6.330444652964602e-06</v>
      </c>
      <c r="P10" s="25">
        <f>K10/H10</f>
        <v>0.000144144224748004</v>
      </c>
      <c r="Q10" s="26">
        <f>L10/H10</f>
        <v>0.03732997797258478</v>
      </c>
      <c r="R10" s="27">
        <f>M10/H10</f>
        <v>0.1045137631885319</v>
      </c>
    </row>
    <row r="11" ht="31.95" customHeight="1">
      <c r="B11" t="s" s="16">
        <v>26</v>
      </c>
      <c r="C11" s="17">
        <v>24</v>
      </c>
      <c r="D11" t="s" s="18">
        <v>19</v>
      </c>
      <c r="E11" s="19">
        <v>0.15</v>
      </c>
      <c r="F11" s="20">
        <v>35156667</v>
      </c>
      <c r="G11" s="20">
        <v>42331</v>
      </c>
      <c r="H11" s="20">
        <v>35114336</v>
      </c>
      <c r="I11" s="21">
        <v>30050571</v>
      </c>
      <c r="J11" s="22">
        <v>348</v>
      </c>
      <c r="K11" s="21">
        <v>7783</v>
      </c>
      <c r="L11" s="28">
        <v>1294832</v>
      </c>
      <c r="M11" s="22">
        <f>H11-SUM(I11:L11)</f>
        <v>3760802</v>
      </c>
      <c r="N11" s="27">
        <f>I11/H11</f>
        <v>0.8557920901594153</v>
      </c>
      <c r="O11" s="29">
        <f>J11/H11</f>
        <v>9.910482146095543e-06</v>
      </c>
      <c r="P11" s="25">
        <f>K11/H11</f>
        <v>0.0002216473636294874</v>
      </c>
      <c r="Q11" s="26">
        <f>L11/H11</f>
        <v>0.03687473970745168</v>
      </c>
      <c r="R11" s="27">
        <f>M11/H11</f>
        <v>0.1071016122873575</v>
      </c>
    </row>
    <row r="12" ht="31.95" customHeight="1">
      <c r="B12" t="s" s="16">
        <v>27</v>
      </c>
      <c r="C12" s="17">
        <v>25</v>
      </c>
      <c r="D12" t="s" s="18">
        <v>19</v>
      </c>
      <c r="E12" s="19">
        <v>1.5</v>
      </c>
      <c r="F12" s="20">
        <v>37121534</v>
      </c>
      <c r="G12" s="20">
        <v>43337</v>
      </c>
      <c r="H12" s="20">
        <v>37078197</v>
      </c>
      <c r="I12" s="21">
        <v>32489656</v>
      </c>
      <c r="J12" s="22">
        <v>248</v>
      </c>
      <c r="K12" s="21">
        <v>8799</v>
      </c>
      <c r="L12" s="28">
        <v>966844</v>
      </c>
      <c r="M12" s="22">
        <f>H12-SUM(I12:L12)</f>
        <v>3612650</v>
      </c>
      <c r="N12" s="27">
        <f>I12/H12</f>
        <v>0.8762469221467268</v>
      </c>
      <c r="O12" s="24">
        <f>J12/H12</f>
        <v>6.688566868556203e-06</v>
      </c>
      <c r="P12" s="25">
        <f>K12/H12</f>
        <v>0.0002373092736952662</v>
      </c>
      <c r="Q12" s="26">
        <f>L12/H12</f>
        <v>0.02607580945750949</v>
      </c>
      <c r="R12" s="26">
        <f>M12/H12</f>
        <v>0.09743327055519986</v>
      </c>
    </row>
    <row r="13" ht="31.95" customHeight="1">
      <c r="B13" t="s" s="16">
        <v>28</v>
      </c>
      <c r="C13" s="17">
        <v>26</v>
      </c>
      <c r="D13" t="s" s="18">
        <v>19</v>
      </c>
      <c r="E13" s="19">
        <v>1.5</v>
      </c>
      <c r="F13" s="20">
        <v>36417346</v>
      </c>
      <c r="G13" s="20">
        <v>75187</v>
      </c>
      <c r="H13" s="20">
        <v>36342159</v>
      </c>
      <c r="I13" s="21">
        <v>32812160</v>
      </c>
      <c r="J13" s="22">
        <v>186</v>
      </c>
      <c r="K13" s="22">
        <v>4611</v>
      </c>
      <c r="L13" s="28">
        <v>653440</v>
      </c>
      <c r="M13" s="22">
        <f>H13-SUM(I13:L13)</f>
        <v>2871762</v>
      </c>
      <c r="N13" s="27">
        <f>I13/H13</f>
        <v>0.9028676584679518</v>
      </c>
      <c r="O13" s="29">
        <f>J13/H13</f>
        <v>5.118022845037908e-06</v>
      </c>
      <c r="P13" s="25">
        <f>K13/H13</f>
        <v>0.000126877437303601</v>
      </c>
      <c r="Q13" s="27">
        <f>L13/H13</f>
        <v>0.01798021961215898</v>
      </c>
      <c r="R13" s="26">
        <f>M13/H13</f>
        <v>0.0790201264597406</v>
      </c>
    </row>
    <row r="14" ht="31.95" customHeight="1">
      <c r="B14" t="s" s="16">
        <v>29</v>
      </c>
      <c r="C14" s="17">
        <v>27</v>
      </c>
      <c r="D14" t="s" s="18">
        <v>19</v>
      </c>
      <c r="E14" s="19">
        <v>1.5</v>
      </c>
      <c r="F14" s="20">
        <v>44696355</v>
      </c>
      <c r="G14" s="20">
        <v>57634</v>
      </c>
      <c r="H14" s="20">
        <v>44638721</v>
      </c>
      <c r="I14" s="21">
        <v>38592540</v>
      </c>
      <c r="J14" s="22">
        <v>230</v>
      </c>
      <c r="K14" s="22">
        <v>10127</v>
      </c>
      <c r="L14" s="28">
        <v>1406292</v>
      </c>
      <c r="M14" s="22">
        <f>H14-SUM(I14:L14)</f>
        <v>4629532</v>
      </c>
      <c r="N14" s="27">
        <f>I14/H14</f>
        <v>0.8645529964893035</v>
      </c>
      <c r="O14" s="24">
        <f>J14/H14</f>
        <v>5.1524773749678e-06</v>
      </c>
      <c r="P14" s="25">
        <f>K14/H14</f>
        <v>0.0002268658190273866</v>
      </c>
      <c r="Q14" s="26">
        <f>L14/H14</f>
        <v>0.03150385961999225</v>
      </c>
      <c r="R14" s="27">
        <f>M14/H14</f>
        <v>0.1037111255943019</v>
      </c>
    </row>
    <row r="15" ht="31.95" customHeight="1">
      <c r="B15" t="s" s="16">
        <v>30</v>
      </c>
      <c r="C15" s="17">
        <v>28</v>
      </c>
      <c r="D15" t="s" s="18">
        <v>31</v>
      </c>
      <c r="E15" s="19">
        <v>0</v>
      </c>
      <c r="F15" s="20">
        <v>27747545</v>
      </c>
      <c r="G15" s="20">
        <v>18471</v>
      </c>
      <c r="H15" s="20">
        <v>27729074</v>
      </c>
      <c r="I15" s="21">
        <v>25493334</v>
      </c>
      <c r="J15" s="22">
        <v>417</v>
      </c>
      <c r="K15" s="22">
        <v>2223</v>
      </c>
      <c r="L15" s="28">
        <v>829883</v>
      </c>
      <c r="M15" s="22">
        <f>H15-SUM(I15:L15)</f>
        <v>1403217</v>
      </c>
      <c r="N15" s="27">
        <f>I15/H15</f>
        <v>0.9193719920109845</v>
      </c>
      <c r="O15" s="24">
        <f>J15/H15</f>
        <v>1.503836731078723e-05</v>
      </c>
      <c r="P15" s="24">
        <f>K15/H15</f>
        <v>8.016856242657075e-05</v>
      </c>
      <c r="Q15" s="26">
        <f>L15/H15</f>
        <v>0.02992826229970752</v>
      </c>
      <c r="R15" s="26">
        <f>M15/H15</f>
        <v>0.05060453875957055</v>
      </c>
    </row>
    <row r="16" ht="31.95" customHeight="1">
      <c r="B16" t="s" s="16">
        <v>32</v>
      </c>
      <c r="C16" s="17">
        <v>29</v>
      </c>
      <c r="D16" t="s" s="18">
        <v>31</v>
      </c>
      <c r="E16" s="19">
        <v>0</v>
      </c>
      <c r="F16" s="20">
        <v>28709058</v>
      </c>
      <c r="G16" s="20">
        <v>40715</v>
      </c>
      <c r="H16" s="20">
        <v>28668343</v>
      </c>
      <c r="I16" s="21">
        <v>24673170</v>
      </c>
      <c r="J16" s="22">
        <v>410</v>
      </c>
      <c r="K16" s="22">
        <v>2052</v>
      </c>
      <c r="L16" s="28">
        <v>1915169</v>
      </c>
      <c r="M16" s="22">
        <f>H16-SUM(I16:L16)</f>
        <v>2077542</v>
      </c>
      <c r="N16" s="27">
        <f>I16/H16</f>
        <v>0.8606416492226286</v>
      </c>
      <c r="O16" s="24">
        <f>J16/H16</f>
        <v>1.430148927686543e-05</v>
      </c>
      <c r="P16" s="24">
        <f>K16/H16</f>
        <v>7.157720974665331e-05</v>
      </c>
      <c r="Q16" s="27">
        <f>L16/H16</f>
        <v>0.06680431443142702</v>
      </c>
      <c r="R16" s="26">
        <f>M16/H16</f>
        <v>0.07246815764692086</v>
      </c>
    </row>
    <row r="17" ht="31.95" customHeight="1">
      <c r="B17" t="s" s="16">
        <v>33</v>
      </c>
      <c r="C17" s="17">
        <v>30</v>
      </c>
      <c r="D17" t="s" s="18">
        <v>31</v>
      </c>
      <c r="E17" s="19">
        <v>0</v>
      </c>
      <c r="F17" s="20">
        <v>29275699</v>
      </c>
      <c r="G17" s="20">
        <v>17576</v>
      </c>
      <c r="H17" s="20">
        <v>29258123</v>
      </c>
      <c r="I17" s="21">
        <v>26024483</v>
      </c>
      <c r="J17" s="22">
        <v>255</v>
      </c>
      <c r="K17" s="22">
        <v>1817</v>
      </c>
      <c r="L17" s="28">
        <v>1251332</v>
      </c>
      <c r="M17" s="22">
        <f>H17-SUM(I17:L17)</f>
        <v>1980236</v>
      </c>
      <c r="N17" s="27">
        <f>I17/H17</f>
        <v>0.8894788978773519</v>
      </c>
      <c r="O17" s="29">
        <f>J17/H17</f>
        <v>8.71552833378956e-06</v>
      </c>
      <c r="P17" s="24">
        <f>K17/H17</f>
        <v>6.21024116960613e-05</v>
      </c>
      <c r="Q17" s="26">
        <f>L17/H17</f>
        <v>0.04276870392540218</v>
      </c>
      <c r="R17" s="26">
        <f>M17/H17</f>
        <v>0.06768158025721609</v>
      </c>
    </row>
    <row r="18" ht="31.95" customHeight="1">
      <c r="B18" t="s" s="16">
        <v>34</v>
      </c>
      <c r="C18" s="17">
        <v>31</v>
      </c>
      <c r="D18" t="s" s="18">
        <v>31</v>
      </c>
      <c r="E18" s="19">
        <v>0.015</v>
      </c>
      <c r="F18" s="20">
        <v>39478176</v>
      </c>
      <c r="G18" s="20">
        <v>22005</v>
      </c>
      <c r="H18" s="20">
        <v>39456171</v>
      </c>
      <c r="I18" s="21">
        <v>35751140</v>
      </c>
      <c r="J18" s="21">
        <v>566</v>
      </c>
      <c r="K18" s="22">
        <v>3557</v>
      </c>
      <c r="L18" s="28">
        <v>1337066</v>
      </c>
      <c r="M18" s="22">
        <f>H18-SUM(I18:L18)</f>
        <v>2363842</v>
      </c>
      <c r="N18" s="23">
        <f>I18/H18</f>
        <v>0.9060975531558803</v>
      </c>
      <c r="O18" s="24">
        <f>J18/H18</f>
        <v>1.434503109792382e-05</v>
      </c>
      <c r="P18" s="24">
        <f>K18/H18</f>
        <v>9.015066363129863e-05</v>
      </c>
      <c r="Q18" s="26">
        <f>L18/H18</f>
        <v>0.03388737340985267</v>
      </c>
      <c r="R18" s="26">
        <f>M18/H18</f>
        <v>0.05991057773953788</v>
      </c>
    </row>
    <row r="19" ht="31.95" customHeight="1">
      <c r="B19" t="s" s="16">
        <v>35</v>
      </c>
      <c r="C19" s="17">
        <v>32</v>
      </c>
      <c r="D19" t="s" s="18">
        <v>31</v>
      </c>
      <c r="E19" s="19">
        <v>0.015</v>
      </c>
      <c r="F19" s="20">
        <v>32408202</v>
      </c>
      <c r="G19" s="20">
        <v>140638</v>
      </c>
      <c r="H19" s="20">
        <v>32267564</v>
      </c>
      <c r="I19" s="21">
        <v>29228714</v>
      </c>
      <c r="J19" s="22">
        <v>62</v>
      </c>
      <c r="K19" s="21">
        <v>569</v>
      </c>
      <c r="L19" s="28">
        <v>851659</v>
      </c>
      <c r="M19" s="22">
        <f>H19-SUM(I19:L19)</f>
        <v>2186560</v>
      </c>
      <c r="N19" s="27">
        <f>I19/H19</f>
        <v>0.9058233835067314</v>
      </c>
      <c r="O19" s="29">
        <f>J19/H19</f>
        <v>1.921434168380359e-06</v>
      </c>
      <c r="P19" s="24">
        <f>K19/H19</f>
        <v>1.763380712594232e-05</v>
      </c>
      <c r="Q19" s="26">
        <f>L19/H19</f>
        <v>0.02639365649046206</v>
      </c>
      <c r="R19" s="26">
        <f>M19/H19</f>
        <v>0.06776340476151221</v>
      </c>
    </row>
    <row r="20" ht="31.95" customHeight="1">
      <c r="B20" t="s" s="16">
        <v>36</v>
      </c>
      <c r="C20" s="17">
        <v>33</v>
      </c>
      <c r="D20" t="s" s="18">
        <v>31</v>
      </c>
      <c r="E20" s="19">
        <v>0.015</v>
      </c>
      <c r="F20" s="20">
        <v>46059023</v>
      </c>
      <c r="G20" s="20">
        <v>24037</v>
      </c>
      <c r="H20" s="20">
        <v>46034986</v>
      </c>
      <c r="I20" s="21">
        <v>40212568</v>
      </c>
      <c r="J20" s="22">
        <v>272</v>
      </c>
      <c r="K20" s="21">
        <v>3223</v>
      </c>
      <c r="L20" s="28">
        <v>1831509</v>
      </c>
      <c r="M20" s="22">
        <f>H20-SUM(I20:L20)</f>
        <v>3987414</v>
      </c>
      <c r="N20" s="27">
        <f>I20/H20</f>
        <v>0.8735218905030188</v>
      </c>
      <c r="O20" s="29">
        <f>J20/H20</f>
        <v>5.908549640918757e-06</v>
      </c>
      <c r="P20" s="24">
        <f>K20/H20</f>
        <v>7.001196872309247e-05</v>
      </c>
      <c r="Q20" s="26">
        <f>L20/H20</f>
        <v>0.03978515383929953</v>
      </c>
      <c r="R20" s="26">
        <f>M20/H20</f>
        <v>0.08661703513931773</v>
      </c>
    </row>
    <row r="21" ht="31.95" customHeight="1">
      <c r="B21" t="s" s="16">
        <v>37</v>
      </c>
      <c r="C21" s="17">
        <v>34</v>
      </c>
      <c r="D21" t="s" s="18">
        <v>31</v>
      </c>
      <c r="E21" s="19">
        <v>0.15</v>
      </c>
      <c r="F21" s="20">
        <v>13747661</v>
      </c>
      <c r="G21" s="20">
        <v>9558</v>
      </c>
      <c r="H21" s="20">
        <v>13738103</v>
      </c>
      <c r="I21" s="21">
        <v>12843985</v>
      </c>
      <c r="J21" s="22">
        <v>76</v>
      </c>
      <c r="K21" s="21">
        <v>524</v>
      </c>
      <c r="L21" s="28">
        <v>305508</v>
      </c>
      <c r="M21" s="22">
        <f>H21-SUM(I21:L21)</f>
        <v>588010</v>
      </c>
      <c r="N21" s="27">
        <f>I21/H21</f>
        <v>0.9349169241197275</v>
      </c>
      <c r="O21" s="29">
        <f>J21/H21</f>
        <v>5.532059266115562e-06</v>
      </c>
      <c r="P21" s="24">
        <f>K21/H21</f>
        <v>3.814209283479677e-05</v>
      </c>
      <c r="Q21" s="26">
        <f>L21/H21</f>
        <v>0.02223800476674254</v>
      </c>
      <c r="R21" s="26">
        <f>M21/H21</f>
        <v>0.0428013969614291</v>
      </c>
    </row>
    <row r="22" ht="31.95" customHeight="1">
      <c r="B22" t="s" s="16">
        <v>38</v>
      </c>
      <c r="C22" s="17">
        <v>35</v>
      </c>
      <c r="D22" t="s" s="18">
        <v>31</v>
      </c>
      <c r="E22" s="19">
        <v>0.15</v>
      </c>
      <c r="F22" s="20">
        <v>34743864</v>
      </c>
      <c r="G22" s="20">
        <v>35029</v>
      </c>
      <c r="H22" s="20">
        <v>34708835</v>
      </c>
      <c r="I22" s="21">
        <v>31745908</v>
      </c>
      <c r="J22" s="22">
        <v>135</v>
      </c>
      <c r="K22" s="22">
        <v>1441</v>
      </c>
      <c r="L22" s="28">
        <v>1111743</v>
      </c>
      <c r="M22" s="22">
        <f>H22-SUM(I22:L22)</f>
        <v>1849608</v>
      </c>
      <c r="N22" s="27">
        <f>I22/H22</f>
        <v>0.9146347896724278</v>
      </c>
      <c r="O22" s="29">
        <f>J22/H22</f>
        <v>3.889499604351457e-06</v>
      </c>
      <c r="P22" s="24">
        <f>K22/H22</f>
        <v>4.151680688792925e-05</v>
      </c>
      <c r="Q22" s="26">
        <f>L22/H22</f>
        <v>0.03203054784178149</v>
      </c>
      <c r="R22" s="26">
        <f>M22/H22</f>
        <v>0.05328925617929844</v>
      </c>
    </row>
    <row r="23" ht="31.95" customHeight="1">
      <c r="B23" t="s" s="16">
        <v>39</v>
      </c>
      <c r="C23" s="17">
        <v>36</v>
      </c>
      <c r="D23" t="s" s="18">
        <v>31</v>
      </c>
      <c r="E23" s="19">
        <v>0.15</v>
      </c>
      <c r="F23" s="20">
        <v>34270901</v>
      </c>
      <c r="G23" s="20">
        <v>23382</v>
      </c>
      <c r="H23" s="20">
        <v>34247519</v>
      </c>
      <c r="I23" s="21">
        <v>30847901</v>
      </c>
      <c r="J23" s="22">
        <v>195</v>
      </c>
      <c r="K23" s="22">
        <v>1720</v>
      </c>
      <c r="L23" s="28">
        <v>1098598</v>
      </c>
      <c r="M23" s="22">
        <f>H23-SUM(I23:L23)</f>
        <v>2299105</v>
      </c>
      <c r="N23" s="27">
        <f>I23/H23</f>
        <v>0.9007338896578173</v>
      </c>
      <c r="O23" s="29">
        <f>J23/H23</f>
        <v>5.693843107291947e-06</v>
      </c>
      <c r="P23" s="24">
        <f>K23/H23</f>
        <v>5.022261612585718e-05</v>
      </c>
      <c r="Q23" s="26">
        <f>L23/H23</f>
        <v>0.03207817769222933</v>
      </c>
      <c r="R23" s="26">
        <f>M23/H23</f>
        <v>0.06713201619072026</v>
      </c>
    </row>
    <row r="24" ht="31.95" customHeight="1">
      <c r="B24" t="s" s="16">
        <v>40</v>
      </c>
      <c r="C24" s="17">
        <v>37</v>
      </c>
      <c r="D24" t="s" s="18">
        <v>31</v>
      </c>
      <c r="E24" s="19">
        <v>1.5</v>
      </c>
      <c r="F24" s="20">
        <v>31724028</v>
      </c>
      <c r="G24" s="20">
        <v>33354</v>
      </c>
      <c r="H24" s="20">
        <v>31690674</v>
      </c>
      <c r="I24" s="21">
        <v>29893273</v>
      </c>
      <c r="J24" s="22">
        <v>164</v>
      </c>
      <c r="K24" s="22">
        <v>1188</v>
      </c>
      <c r="L24" s="28">
        <v>544724</v>
      </c>
      <c r="M24" s="22">
        <f>H24-SUM(I24:L24)</f>
        <v>1251325</v>
      </c>
      <c r="N24" s="23">
        <f>I24/H24</f>
        <v>0.9432829670962505</v>
      </c>
      <c r="O24" s="29">
        <f>J24/H24</f>
        <v>5.175024046506553e-06</v>
      </c>
      <c r="P24" s="24">
        <f>K24/H24</f>
        <v>3.748736931249869e-05</v>
      </c>
      <c r="Q24" s="26">
        <f>L24/H24</f>
        <v>0.01718877926042217</v>
      </c>
      <c r="R24" s="26">
        <f>M24/H24</f>
        <v>0.03948559124996837</v>
      </c>
    </row>
    <row r="25" ht="31.95" customHeight="1">
      <c r="B25" t="s" s="16">
        <v>41</v>
      </c>
      <c r="C25" s="17">
        <v>38</v>
      </c>
      <c r="D25" t="s" s="18">
        <v>31</v>
      </c>
      <c r="E25" s="19">
        <v>1.5</v>
      </c>
      <c r="F25" s="20">
        <v>32738157</v>
      </c>
      <c r="G25" s="20">
        <v>40158</v>
      </c>
      <c r="H25" s="20">
        <v>32697999</v>
      </c>
      <c r="I25" s="21">
        <v>30856936</v>
      </c>
      <c r="J25" s="22">
        <v>132</v>
      </c>
      <c r="K25" s="22">
        <v>1144</v>
      </c>
      <c r="L25" s="28">
        <v>509059</v>
      </c>
      <c r="M25" s="22">
        <f>H25-SUM(I25:L25)</f>
        <v>1330728</v>
      </c>
      <c r="N25" s="27">
        <f>I25/H25</f>
        <v>0.9436949337480866</v>
      </c>
      <c r="O25" s="29">
        <f>J25/H25</f>
        <v>4.036944279067352e-06</v>
      </c>
      <c r="P25" s="24">
        <f>K25/H25</f>
        <v>3.498685041858372e-05</v>
      </c>
      <c r="Q25" s="26">
        <f>L25/H25</f>
        <v>0.01556850619513445</v>
      </c>
      <c r="R25" s="26">
        <f>M25/H25</f>
        <v>0.04069753626208136</v>
      </c>
    </row>
    <row r="26" ht="31.95" customHeight="1">
      <c r="B26" t="s" s="16">
        <v>42</v>
      </c>
      <c r="C26" s="17">
        <v>39</v>
      </c>
      <c r="D26" t="s" s="18">
        <v>31</v>
      </c>
      <c r="E26" s="19">
        <v>1.5</v>
      </c>
      <c r="F26" s="20">
        <v>30392963</v>
      </c>
      <c r="G26" s="20">
        <v>40244</v>
      </c>
      <c r="H26" s="20">
        <v>30352719</v>
      </c>
      <c r="I26" s="21">
        <v>28535128</v>
      </c>
      <c r="J26" s="22">
        <v>111</v>
      </c>
      <c r="K26" s="22">
        <v>1346</v>
      </c>
      <c r="L26" s="28">
        <v>663823</v>
      </c>
      <c r="M26" s="22">
        <f>H26-SUM(I26:L26)</f>
        <v>1152311</v>
      </c>
      <c r="N26" s="27">
        <f>I26/H26</f>
        <v>0.940117687644392</v>
      </c>
      <c r="O26" s="29">
        <f>J26/H26</f>
        <v>3.657003512601293e-06</v>
      </c>
      <c r="P26" s="24">
        <f>K26/H26</f>
        <v>4.434528583748955e-05</v>
      </c>
      <c r="Q26" s="26">
        <f>L26/H26</f>
        <v>0.02187029768239214</v>
      </c>
      <c r="R26" s="26">
        <f>M26/H26</f>
        <v>0.03796401238386584</v>
      </c>
    </row>
    <row r="27" ht="19.95" customHeight="1">
      <c r="B27" s="32"/>
      <c r="C27" s="33"/>
      <c r="D27" s="34"/>
      <c r="E27" s="35"/>
      <c r="F27" s="20"/>
      <c r="G27" s="20"/>
      <c r="H27" s="20"/>
      <c r="I27" s="21"/>
      <c r="J27" s="22"/>
      <c r="K27" s="22"/>
      <c r="L27" s="28"/>
      <c r="M27" s="22"/>
      <c r="N27" s="36"/>
      <c r="O27" s="36"/>
      <c r="P27" s="36"/>
      <c r="Q27" s="36"/>
      <c r="R27" s="36"/>
    </row>
    <row r="28" ht="19.95" customHeight="1">
      <c r="B28" s="32"/>
      <c r="C28" s="33"/>
      <c r="D28" t="s" s="18">
        <v>43</v>
      </c>
      <c r="E28" s="19">
        <v>0</v>
      </c>
      <c r="F28" s="37">
        <f>AVERAGE(F4:F6)</f>
        <v>33099072.33333333</v>
      </c>
      <c r="G28" s="38">
        <f>AVERAGE(G4:G6)</f>
        <v>26793.333333333332</v>
      </c>
      <c r="H28" s="20">
        <f>AVERAGE(H4:H6)</f>
        <v>33072279</v>
      </c>
      <c r="I28" s="21">
        <f>AVERAGE(I4:I6)</f>
        <v>25827440</v>
      </c>
      <c r="J28" s="21">
        <f>AVERAGE(J4:J6)</f>
        <v>270</v>
      </c>
      <c r="K28" s="21">
        <f>AVERAGE(K4:K6)</f>
        <v>8229</v>
      </c>
      <c r="L28" s="21">
        <f>AVERAGE(L4:L6)</f>
        <v>1815269</v>
      </c>
      <c r="M28" s="21">
        <f>AVERAGE(M4:M6)</f>
        <v>5421071</v>
      </c>
      <c r="N28" s="27">
        <f>I28/H28</f>
        <v>0.7809392270789685</v>
      </c>
      <c r="O28" s="29">
        <f>J28/H28</f>
        <v>8.163936933405769e-06</v>
      </c>
      <c r="P28" s="25">
        <f>K28/H28</f>
        <v>0.0002488186556481336</v>
      </c>
      <c r="Q28" s="26">
        <f>L28/H28</f>
        <v>0.05488793197469095</v>
      </c>
      <c r="R28" s="27">
        <f>M28/H28</f>
        <v>0.163915858353759</v>
      </c>
    </row>
    <row r="29" ht="19.95" customHeight="1">
      <c r="B29" s="32"/>
      <c r="C29" s="33"/>
      <c r="D29" t="s" s="18">
        <v>44</v>
      </c>
      <c r="E29" s="19">
        <v>0.015</v>
      </c>
      <c r="F29" s="39">
        <f>AVERAGE(F7:F8)</f>
        <v>33073339.5</v>
      </c>
      <c r="G29" s="20">
        <f>AVERAGE(G7:G8)</f>
        <v>26836</v>
      </c>
      <c r="H29" s="39">
        <f>AVERAGE(H7:H8)</f>
        <v>33046503.5</v>
      </c>
      <c r="I29" s="21">
        <f>AVERAGE(I7:I8)</f>
        <v>24259696</v>
      </c>
      <c r="J29" s="21">
        <f>AVERAGE(J7:J8)</f>
        <v>396</v>
      </c>
      <c r="K29" s="21">
        <f>AVERAGE(K7:K8)</f>
        <v>9860</v>
      </c>
      <c r="L29" s="21">
        <f>AVERAGE(L7:L8)</f>
        <v>1119071</v>
      </c>
      <c r="M29" s="40">
        <f>AVERAGE(M7:M8)</f>
        <v>7657480.5</v>
      </c>
      <c r="N29" s="27">
        <f>I29/H29</f>
        <v>0.7341078005423478</v>
      </c>
      <c r="O29" s="24">
        <f>J29/H29</f>
        <v>1.198311343286288e-05</v>
      </c>
      <c r="P29" s="25">
        <f>K29/H29</f>
        <v>0.0002983674203233029</v>
      </c>
      <c r="Q29" s="26">
        <f>L29/H29</f>
        <v>0.03386352205158406</v>
      </c>
      <c r="R29" s="27">
        <f>M29/H29</f>
        <v>0.2317183268723119</v>
      </c>
    </row>
    <row r="30" ht="19.95" customHeight="1">
      <c r="B30" s="32"/>
      <c r="C30" s="33"/>
      <c r="D30" t="s" s="18">
        <v>45</v>
      </c>
      <c r="E30" s="19">
        <v>0.15</v>
      </c>
      <c r="F30" s="37">
        <f>AVERAGE(F9:F11)</f>
        <v>42470101.66666666</v>
      </c>
      <c r="G30" s="20">
        <f>AVERAGE(G9:G11)</f>
        <v>45763</v>
      </c>
      <c r="H30" s="37">
        <f>AVERAGE(H9:H11)</f>
        <v>42424338.66666666</v>
      </c>
      <c r="I30" s="41">
        <f>AVERAGE(I9:I11)</f>
        <v>36429993.33333334</v>
      </c>
      <c r="J30" s="21">
        <f>AVERAGE(J9:J11)</f>
        <v>308</v>
      </c>
      <c r="K30" s="21">
        <f>AVERAGE(K9:K11)</f>
        <v>7153</v>
      </c>
      <c r="L30" s="42">
        <f>AVERAGE(L9:L11)</f>
        <v>1582688.666666667</v>
      </c>
      <c r="M30" s="42">
        <f>AVERAGE(M9:M11)</f>
        <v>4404195.666666667</v>
      </c>
      <c r="N30" s="27">
        <f>I30/H30</f>
        <v>0.8587050376805718</v>
      </c>
      <c r="O30" s="29">
        <f>J30/H30</f>
        <v>7.259983530208792e-06</v>
      </c>
      <c r="P30" s="30">
        <f>K30/H30</f>
        <v>0.0001686060460765698</v>
      </c>
      <c r="Q30" s="26">
        <f>L30/H30</f>
        <v>0.03730614822548089</v>
      </c>
      <c r="R30" s="27">
        <f>M30/H30</f>
        <v>0.1038129480643407</v>
      </c>
    </row>
    <row r="31" ht="19.95" customHeight="1">
      <c r="B31" s="32"/>
      <c r="C31" s="33"/>
      <c r="D31" t="s" s="18">
        <v>46</v>
      </c>
      <c r="E31" s="19">
        <v>1.5</v>
      </c>
      <c r="F31" s="20">
        <f>AVERAGE(F12:F14)</f>
        <v>39411745</v>
      </c>
      <c r="G31" s="38">
        <f>AVERAGE(G12:G14)</f>
        <v>58719.333333333336</v>
      </c>
      <c r="H31" s="37">
        <f>AVERAGE(H12:H14)</f>
        <v>39353025.66666666</v>
      </c>
      <c r="I31" s="21">
        <f>AVERAGE(I12:I14)</f>
        <v>34631452</v>
      </c>
      <c r="J31" s="43">
        <f>AVERAGE(J12:J14)</f>
        <v>221.3333333333333</v>
      </c>
      <c r="K31" s="44">
        <f>AVERAGE(K12:K14)</f>
        <v>7845.666666666667</v>
      </c>
      <c r="L31" s="42">
        <f>AVERAGE(L12:L14)</f>
        <v>1008858.666666667</v>
      </c>
      <c r="M31" s="21">
        <f>AVERAGE(M12:M14)</f>
        <v>3704648</v>
      </c>
      <c r="N31" s="27">
        <f>I31/H31</f>
        <v>0.880020059787525</v>
      </c>
      <c r="O31" s="29">
        <f>J31/H31</f>
        <v>5.624302822560607e-06</v>
      </c>
      <c r="P31" s="25">
        <f>K31/H31</f>
        <v>0.0001993662884557365</v>
      </c>
      <c r="Q31" s="26">
        <f>L31/H31</f>
        <v>0.02563611436670812</v>
      </c>
      <c r="R31" s="26">
        <f>M31/H31</f>
        <v>0.09413883525448874</v>
      </c>
    </row>
    <row r="32" ht="19.95" customHeight="1">
      <c r="B32" s="32"/>
      <c r="C32" s="33"/>
      <c r="D32" t="s" s="18">
        <v>47</v>
      </c>
      <c r="E32" s="19">
        <v>0</v>
      </c>
      <c r="F32" s="20">
        <f>AVERAGE(F15:F17)</f>
        <v>28577434</v>
      </c>
      <c r="G32" s="38">
        <f>AVERAGE(G15:G17)</f>
        <v>25587.333333333332</v>
      </c>
      <c r="H32" s="37">
        <f>AVERAGE(H15:H17)</f>
        <v>28551846.66666667</v>
      </c>
      <c r="I32" s="41">
        <f>AVERAGE(I15:I17)</f>
        <v>25396995.66666667</v>
      </c>
      <c r="J32" s="43">
        <f>AVERAGE(J15:J17)</f>
        <v>360.6666666666667</v>
      </c>
      <c r="K32" s="44">
        <f>AVERAGE(K15:K17)</f>
        <v>2030.666666666667</v>
      </c>
      <c r="L32" s="21">
        <f>AVERAGE(L15:L17)</f>
        <v>1332128</v>
      </c>
      <c r="M32" s="42">
        <f>AVERAGE(M15:M17)</f>
        <v>1820331.666666667</v>
      </c>
      <c r="N32" s="27">
        <f>I32/H32</f>
        <v>0.8895044850572421</v>
      </c>
      <c r="O32" s="24">
        <f>J32/H32</f>
        <v>1.263199087881531e-05</v>
      </c>
      <c r="P32" s="24">
        <f>K32/H32</f>
        <v>7.112207803488251e-05</v>
      </c>
      <c r="Q32" s="27">
        <f>L32/H32</f>
        <v>0.04665645678026197</v>
      </c>
      <c r="R32" s="26">
        <f>M32/H32</f>
        <v>0.06375530409358227</v>
      </c>
    </row>
    <row r="33" ht="19.95" customHeight="1">
      <c r="B33" s="32"/>
      <c r="C33" s="33"/>
      <c r="D33" t="s" s="18">
        <v>48</v>
      </c>
      <c r="E33" s="19">
        <v>0.015</v>
      </c>
      <c r="F33" s="37">
        <f>AVERAGE(F18:F20)</f>
        <v>39315133.66666666</v>
      </c>
      <c r="G33" s="38">
        <f>AVERAGE(G18:G20)</f>
        <v>62226.666666666664</v>
      </c>
      <c r="H33" s="20">
        <f>AVERAGE(H18:H20)</f>
        <v>39252907</v>
      </c>
      <c r="I33" s="41">
        <f>AVERAGE(I18:I20)</f>
        <v>35064140.66666666</v>
      </c>
      <c r="J33" s="21">
        <f>AVERAGE(J18:J20)</f>
        <v>300</v>
      </c>
      <c r="K33" s="44">
        <f>AVERAGE(K18:K20)</f>
        <v>2449.666666666667</v>
      </c>
      <c r="L33" s="21">
        <f>AVERAGE(L18:L20)</f>
        <v>1340078</v>
      </c>
      <c r="M33" s="42">
        <f>AVERAGE(M18:M20)</f>
        <v>2845938.666666667</v>
      </c>
      <c r="N33" s="27">
        <f>I33/H33</f>
        <v>0.8932877421452292</v>
      </c>
      <c r="O33" s="29">
        <f>J33/H33</f>
        <v>7.642746051903875e-06</v>
      </c>
      <c r="P33" s="25">
        <f>K33/H33</f>
        <v>6.240726748382398e-05</v>
      </c>
      <c r="Q33" s="26">
        <f>L33/H33</f>
        <v>0.03413958614581081</v>
      </c>
      <c r="R33" s="26">
        <f>M33/H33</f>
        <v>0.07250262169542415</v>
      </c>
    </row>
    <row r="34" ht="19.95" customHeight="1">
      <c r="B34" s="32"/>
      <c r="C34" s="33"/>
      <c r="D34" t="s" s="18">
        <v>49</v>
      </c>
      <c r="E34" s="19">
        <v>0.15</v>
      </c>
      <c r="F34" s="37">
        <f>AVERAGE(F21:F23)</f>
        <v>27587475.33333333</v>
      </c>
      <c r="G34" s="38">
        <f>AVERAGE(G21:G23)</f>
        <v>22656.333333333332</v>
      </c>
      <c r="H34" s="20">
        <f>AVERAGE(H21:H23)</f>
        <v>27564819</v>
      </c>
      <c r="I34" s="41">
        <f>AVERAGE(I21:I23)</f>
        <v>25145931.33333333</v>
      </c>
      <c r="J34" s="43">
        <f>AVERAGE(J21:J23)</f>
        <v>135.3333333333333</v>
      </c>
      <c r="K34" s="44">
        <f>AVERAGE(K21:K23)</f>
        <v>1228.333333333333</v>
      </c>
      <c r="L34" s="45">
        <f>AVERAGE(L21:L23)</f>
        <v>838616.3333333334</v>
      </c>
      <c r="M34" s="42">
        <f>AVERAGE(M21:M23)</f>
        <v>1578907.666666667</v>
      </c>
      <c r="N34" s="27">
        <f>I34/H34</f>
        <v>0.9122472864172746</v>
      </c>
      <c r="O34" s="29">
        <f>J34/H34</f>
        <v>4.909639832328786e-06</v>
      </c>
      <c r="P34" s="24">
        <f>K34/H34</f>
        <v>4.456163246830438e-05</v>
      </c>
      <c r="Q34" s="26">
        <f>L34/H34</f>
        <v>0.03042342971065159</v>
      </c>
      <c r="R34" s="26">
        <f>M34/H34</f>
        <v>0.05727981259977317</v>
      </c>
    </row>
    <row r="35" ht="19.95" customHeight="1">
      <c r="B35" s="32"/>
      <c r="C35" s="33"/>
      <c r="D35" t="s" s="18">
        <v>50</v>
      </c>
      <c r="E35" s="19">
        <v>1.5</v>
      </c>
      <c r="F35" s="37">
        <f>AVERAGE(F24:F26)</f>
        <v>31618382.66666667</v>
      </c>
      <c r="G35" s="38">
        <f>AVERAGE(G24:G26)</f>
        <v>37918.666666666664</v>
      </c>
      <c r="H35" s="20">
        <f>AVERAGE(H24:H26)</f>
        <v>31580464</v>
      </c>
      <c r="I35" s="21">
        <f>AVERAGE(I24:I26)</f>
        <v>29761779</v>
      </c>
      <c r="J35" s="43">
        <f>AVERAGE(J24:J26)</f>
        <v>135.6666666666667</v>
      </c>
      <c r="K35" s="21">
        <f>AVERAGE(K24:K26)</f>
        <v>1226</v>
      </c>
      <c r="L35" s="45">
        <f>AVERAGE(L24:L26)</f>
        <v>572535.3333333334</v>
      </c>
      <c r="M35" s="21">
        <f>AVERAGE(M24:M26)</f>
        <v>1244788</v>
      </c>
      <c r="N35" s="27">
        <f>I35/H35</f>
        <v>0.9424110741374794</v>
      </c>
      <c r="O35" s="29">
        <f>J35/H35</f>
        <v>4.29590479312358e-06</v>
      </c>
      <c r="P35" s="24">
        <f>K35/H35</f>
        <v>3.882146886758852e-05</v>
      </c>
      <c r="Q35" s="26">
        <f>L35/H35</f>
        <v>0.0181294148601912</v>
      </c>
      <c r="R35" s="26">
        <f>M35/H35</f>
        <v>0.03941639362866866</v>
      </c>
    </row>
    <row r="36" ht="19.95" customHeight="1">
      <c r="B36" s="32"/>
      <c r="C36" s="33"/>
      <c r="D36" s="34"/>
      <c r="E36" s="35"/>
      <c r="F36" s="20"/>
      <c r="G36" s="20"/>
      <c r="H36" s="20"/>
      <c r="I36" s="21"/>
      <c r="J36" s="22"/>
      <c r="K36" s="22"/>
      <c r="L36" s="28"/>
      <c r="M36" s="22"/>
      <c r="N36" s="36"/>
      <c r="O36" s="36"/>
      <c r="P36" s="36"/>
      <c r="Q36" s="36"/>
      <c r="R36" s="36"/>
    </row>
    <row r="37" ht="19.95" customHeight="1">
      <c r="B37" s="32"/>
      <c r="C37" s="33"/>
      <c r="D37" s="34"/>
      <c r="E37" s="35"/>
      <c r="F37" s="20"/>
      <c r="G37" s="20"/>
      <c r="H37" s="20"/>
      <c r="I37" s="21"/>
      <c r="J37" s="22"/>
      <c r="K37" s="22"/>
      <c r="L37" s="28"/>
      <c r="M37" s="22"/>
      <c r="N37" s="36"/>
      <c r="O37" s="36"/>
      <c r="P37" s="36"/>
      <c r="Q37" s="36"/>
      <c r="R37" s="36"/>
    </row>
    <row r="38" ht="19.95" customHeight="1">
      <c r="B38" s="32"/>
      <c r="C38" s="33"/>
      <c r="D38" s="34"/>
      <c r="E38" s="35"/>
      <c r="F38" s="20"/>
      <c r="G38" s="20"/>
      <c r="H38" s="20"/>
      <c r="I38" s="21"/>
      <c r="J38" s="22"/>
      <c r="K38" s="22"/>
      <c r="L38" s="28"/>
      <c r="M38" s="22"/>
      <c r="N38" s="36"/>
      <c r="O38" s="36"/>
      <c r="P38" s="36"/>
      <c r="Q38" s="36"/>
      <c r="R38" s="36"/>
    </row>
    <row r="39" ht="19.95" customHeight="1">
      <c r="B39" s="32"/>
      <c r="C39" s="33"/>
      <c r="D39" s="34"/>
      <c r="E39" s="35"/>
      <c r="F39" s="20"/>
      <c r="G39" s="20"/>
      <c r="H39" s="20"/>
      <c r="I39" s="21"/>
      <c r="J39" s="22"/>
      <c r="K39" s="22"/>
      <c r="L39" s="28"/>
      <c r="M39" s="22"/>
      <c r="N39" s="36"/>
      <c r="O39" s="36"/>
      <c r="P39" s="36"/>
      <c r="Q39" s="36"/>
      <c r="R39" s="36"/>
    </row>
    <row r="40" ht="19.95" customHeight="1">
      <c r="B40" s="32"/>
      <c r="C40" s="33"/>
      <c r="D40" s="34"/>
      <c r="E40" s="35"/>
      <c r="F40" s="20"/>
      <c r="G40" s="20"/>
      <c r="H40" s="20"/>
      <c r="I40" s="21"/>
      <c r="J40" s="22"/>
      <c r="K40" s="22"/>
      <c r="L40" s="28"/>
      <c r="M40" s="22"/>
      <c r="N40" s="36"/>
      <c r="O40" s="36"/>
      <c r="P40" s="36"/>
      <c r="Q40" s="36"/>
      <c r="R40" s="36"/>
    </row>
    <row r="41" ht="19.95" customHeight="1">
      <c r="B41" s="32"/>
      <c r="C41" s="33"/>
      <c r="D41" s="34"/>
      <c r="E41" s="35"/>
      <c r="F41" s="20"/>
      <c r="G41" s="20"/>
      <c r="H41" s="20"/>
      <c r="I41" s="21"/>
      <c r="J41" s="22"/>
      <c r="K41" s="22"/>
      <c r="L41" s="28"/>
      <c r="M41" s="22"/>
      <c r="N41" s="36"/>
      <c r="O41" s="36"/>
      <c r="P41" s="36"/>
      <c r="Q41" s="36"/>
      <c r="R41" s="36"/>
    </row>
  </sheetData>
  <mergeCells count="1">
    <mergeCell ref="B2:R2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