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19080" windowHeight="7305" firstSheet="1" activeTab="1"/>
  </bookViews>
  <sheets>
    <sheet name="_xltb_storage_" sheetId="4" state="veryHidden" r:id="rId1"/>
    <sheet name="Fig. 1B - phenotype penetrance" sheetId="1" r:id="rId2"/>
    <sheet name="Tabelle2" sheetId="2" r:id="rId3"/>
    <sheet name="Tabelle3" sheetId="3" r:id="rId4"/>
  </sheets>
  <calcPr calcId="145621" concurrentCalc="0"/>
</workbook>
</file>

<file path=xl/calcChain.xml><?xml version="1.0" encoding="utf-8"?>
<calcChain xmlns="http://schemas.openxmlformats.org/spreadsheetml/2006/main">
  <c r="P7" i="1" l="1"/>
  <c r="P3" i="1"/>
  <c r="P5" i="1"/>
  <c r="Q10" i="1"/>
  <c r="J3" i="1"/>
  <c r="J5" i="1"/>
  <c r="J7" i="1"/>
  <c r="K10" i="1"/>
  <c r="AE3" i="1"/>
  <c r="AE5" i="1"/>
  <c r="AE7" i="1"/>
  <c r="AF6" i="1"/>
  <c r="AF10" i="1"/>
  <c r="AB3" i="1"/>
  <c r="AB5" i="1"/>
  <c r="AB7" i="1"/>
  <c r="AC10" i="1"/>
  <c r="Y3" i="1"/>
  <c r="Y5" i="1"/>
  <c r="Y7" i="1"/>
  <c r="Z10" i="1"/>
  <c r="V3" i="1"/>
  <c r="V5" i="1"/>
  <c r="V7" i="1"/>
  <c r="W10" i="1"/>
  <c r="S3" i="1"/>
  <c r="S5" i="1"/>
  <c r="S7" i="1"/>
  <c r="T10" i="1"/>
  <c r="M5" i="1"/>
  <c r="M7" i="1"/>
  <c r="M3" i="1"/>
  <c r="N10" i="1"/>
  <c r="G5" i="1"/>
  <c r="G7" i="1"/>
  <c r="G3" i="1"/>
  <c r="H10" i="1"/>
  <c r="D3" i="1"/>
  <c r="D7" i="1"/>
  <c r="D5" i="1"/>
  <c r="E10" i="1"/>
  <c r="AC6" i="1"/>
  <c r="Z6" i="1"/>
  <c r="W6" i="1"/>
  <c r="T6" i="1"/>
  <c r="Q6" i="1"/>
  <c r="N6" i="1"/>
  <c r="K6" i="1"/>
  <c r="H6" i="1"/>
  <c r="E6" i="1"/>
  <c r="T8" i="1"/>
  <c r="T4" i="1"/>
  <c r="Q4" i="1"/>
  <c r="Q8" i="1"/>
  <c r="AF4" i="1"/>
  <c r="AC8" i="1"/>
  <c r="AC4" i="1"/>
  <c r="Z8" i="1"/>
  <c r="Z4" i="1"/>
  <c r="W4" i="1"/>
  <c r="W8" i="1"/>
  <c r="AF8" i="1"/>
  <c r="N8" i="1"/>
  <c r="N4" i="1"/>
  <c r="K8" i="1"/>
  <c r="K4" i="1"/>
  <c r="H8" i="1"/>
  <c r="H4" i="1"/>
  <c r="E8" i="1"/>
  <c r="E4" i="1"/>
</calcChain>
</file>

<file path=xl/sharedStrings.xml><?xml version="1.0" encoding="utf-8"?>
<sst xmlns="http://schemas.openxmlformats.org/spreadsheetml/2006/main" count="74" uniqueCount="34">
  <si>
    <t>BAT661</t>
  </si>
  <si>
    <t>BAT197</t>
  </si>
  <si>
    <t>BAT1980</t>
  </si>
  <si>
    <t>BAT968</t>
  </si>
  <si>
    <t>BAT1300</t>
  </si>
  <si>
    <t>BAT1907</t>
  </si>
  <si>
    <t>unc-83(+)</t>
  </si>
  <si>
    <t>unc-83(bar18)</t>
  </si>
  <si>
    <t>unc-83(ku18)</t>
  </si>
  <si>
    <t>unc-84(e1174)</t>
  </si>
  <si>
    <t>no phenotype</t>
  </si>
  <si>
    <t>misplaced nuclei</t>
  </si>
  <si>
    <t>Average</t>
  </si>
  <si>
    <t>SEM</t>
  </si>
  <si>
    <t>n</t>
  </si>
  <si>
    <t>BAT1908</t>
  </si>
  <si>
    <t>BAT1909</t>
  </si>
  <si>
    <t>unc-83(bar18); myo-3p:unc-83(+).  line 2</t>
  </si>
  <si>
    <t>unc-83(bar18); myo-3p:unc-83(+). line 1</t>
  </si>
  <si>
    <t>unc-83(bar18); eft-3p:unc-83(+). line 1</t>
  </si>
  <si>
    <t>unc-83(bar18); eft-3p:unc-83(+). line 2</t>
  </si>
  <si>
    <t>unc-83(bar18); eft-3p:unc-83(+). line 3</t>
  </si>
  <si>
    <t>unc-83(bar18); myo-3p:unc-83(+).  line 3</t>
  </si>
  <si>
    <t>BAT1298</t>
  </si>
  <si>
    <t>BAT1906</t>
  </si>
  <si>
    <t>STABW</t>
  </si>
  <si>
    <t>repeat 1</t>
  </si>
  <si>
    <t>repeat 2</t>
  </si>
  <si>
    <t>repeat 3</t>
  </si>
  <si>
    <t>XL Toolbox Settings</t>
  </si>
  <si>
    <t>export_preset</t>
  </si>
  <si>
    <t>export_path</t>
  </si>
  <si>
    <t>&lt;?xml version="1.0" encoding="utf-16"?&gt;_x000D_
&lt;Preset xmlns:xsi="http://www.w3.org/2001/XMLSchema-instance" xmlns:xsd="http://www.w3.org/2001/XMLSchema"&gt;_x000D_
  &lt;Name&gt;Tiff, 650 dpi, RGB, Transparente Leinwand&lt;/Name&gt;_x000D_
  &lt;Dpi&gt;650&lt;/Dpi&gt;_x000D_
  &lt;FileType&gt;Tiff&lt;/FileType&gt;_x000D_
  &lt;ColorSpace&gt;Rgb&lt;/ColorSpace&gt;_x000D_
  &lt;Transparency&gt;TransparentCanvas&lt;/Transparency&gt;_x000D_
  &lt;UseColorProfile&gt;false&lt;/UseColorProfile&gt;_x000D_
  &lt;ColorProfile&gt;ProPhoto&lt;/ColorProfile&gt;_x000D_
&lt;/Preset&gt;</t>
  </si>
  <si>
    <t>C:\Users\aofenbau\Dropbox\ScienceMattersPublication\Fig1b_650dpi.tif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</si>
</sst>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/>
    <xf numFmtId="10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0" fillId="0" borderId="4" xfId="0" applyBorder="1"/>
    <xf numFmtId="10" fontId="0" fillId="0" borderId="0" xfId="0" applyNumberFormat="1" applyBorder="1"/>
    <xf numFmtId="0" fontId="1" fillId="0" borderId="5" xfId="0" applyFont="1" applyBorder="1"/>
    <xf numFmtId="0" fontId="0" fillId="0" borderId="0" xfId="0" applyBorder="1"/>
    <xf numFmtId="10" fontId="1" fillId="0" borderId="5" xfId="0" applyNumberFormat="1" applyFont="1" applyBorder="1"/>
    <xf numFmtId="2" fontId="0" fillId="0" borderId="5" xfId="0" applyNumberFormat="1" applyBorder="1"/>
    <xf numFmtId="0" fontId="0" fillId="0" borderId="6" xfId="0" applyBorder="1"/>
    <xf numFmtId="0" fontId="0" fillId="0" borderId="7" xfId="0" applyBorder="1"/>
    <xf numFmtId="2" fontId="0" fillId="0" borderId="8" xfId="0" applyNumberFormat="1" applyBorder="1"/>
    <xf numFmtId="0" fontId="1" fillId="0" borderId="0" xfId="0" applyFont="1" applyBorder="1"/>
    <xf numFmtId="2" fontId="0" fillId="0" borderId="7" xfId="0" applyNumberFormat="1" applyBorder="1"/>
    <xf numFmtId="10" fontId="1" fillId="0" borderId="0" xfId="0" applyNumberFormat="1" applyFont="1" applyBorder="1"/>
    <xf numFmtId="2" fontId="0" fillId="0" borderId="0" xfId="0" applyNumberFormat="1" applyBorder="1"/>
    <xf numFmtId="0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528767004529151"/>
          <c:y val="0.10778210732250158"/>
          <c:w val="0.81844982879315842"/>
          <c:h val="0.6503407754046095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'Fig. 1B - phenotype penetrance'!$C$2</c:f>
              <c:strCache>
                <c:ptCount val="1"/>
                <c:pt idx="0">
                  <c:v>unc-83(+)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ln w="22225"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</c:dPt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'Fig. 1B - phenotype penetrance'!$E$6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plus>
            <c:minus>
              <c:numRef>
                <c:f>'Fig. 1B - phenotype penetrance'!$E$6</c:f>
                <c:numCache>
                  <c:formatCode>General</c:formatCode>
                  <c:ptCount val="1"/>
                  <c:pt idx="0">
                    <c:v>0</c:v>
                  </c:pt>
                </c:numCache>
              </c:numRef>
            </c:minus>
            <c:spPr>
              <a:ln w="25400"/>
            </c:spPr>
          </c:errBars>
          <c:cat>
            <c:numRef>
              <c:f>'Fig. 1B - phenotype penetrance'!$F$30:$K$30</c:f>
              <c:numCache>
                <c:formatCode>General</c:formatCode>
                <c:ptCount val="6"/>
              </c:numCache>
            </c:numRef>
          </c:cat>
          <c:val>
            <c:numRef>
              <c:f>'Fig. 1B - phenotype penetrance'!$E$4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'Fig. 1B - phenotype penetrance'!$F$2</c:f>
              <c:strCache>
                <c:ptCount val="1"/>
                <c:pt idx="0">
                  <c:v>unc-83(bar18)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dLbls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'Fig. 1B - phenotype penetrance'!$H$6</c:f>
                <c:numCache>
                  <c:formatCode>General</c:formatCode>
                  <c:ptCount val="1"/>
                  <c:pt idx="0">
                    <c:v>5.1127232616355236E-3</c:v>
                  </c:pt>
                </c:numCache>
              </c:numRef>
            </c:plus>
            <c:minus>
              <c:numRef>
                <c:f>'Fig. 1B - phenotype penetrance'!$H$6</c:f>
                <c:numCache>
                  <c:formatCode>General</c:formatCode>
                  <c:ptCount val="1"/>
                  <c:pt idx="0">
                    <c:v>5.1127232616355236E-3</c:v>
                  </c:pt>
                </c:numCache>
              </c:numRef>
            </c:minus>
            <c:spPr>
              <a:ln w="25400"/>
            </c:spPr>
          </c:errBars>
          <c:cat>
            <c:numRef>
              <c:f>'Fig. 1B - phenotype penetrance'!$F$30:$K$30</c:f>
              <c:numCache>
                <c:formatCode>General</c:formatCode>
                <c:ptCount val="6"/>
              </c:numCache>
            </c:numRef>
          </c:cat>
          <c:val>
            <c:numRef>
              <c:f>'Fig. 1B - phenotype penetrance'!$H$4</c:f>
              <c:numCache>
                <c:formatCode>0.00%</c:formatCode>
                <c:ptCount val="1"/>
                <c:pt idx="0">
                  <c:v>0.97158947970268716</c:v>
                </c:pt>
              </c:numCache>
            </c:numRef>
          </c:val>
        </c:ser>
        <c:ser>
          <c:idx val="2"/>
          <c:order val="2"/>
          <c:tx>
            <c:strRef>
              <c:f>'Fig. 1B - phenotype penetrance'!$I$2</c:f>
              <c:strCache>
                <c:ptCount val="1"/>
                <c:pt idx="0">
                  <c:v>unc-83(ku18)</c:v>
                </c:pt>
              </c:strCache>
            </c:strRef>
          </c:tx>
          <c:spPr>
            <a:solidFill>
              <a:schemeClr val="accent2"/>
            </a:solidFill>
            <a:ln w="2540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183686179192256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'Fig. 1B - phenotype penetrance'!$K$6</c:f>
                <c:numCache>
                  <c:formatCode>General</c:formatCode>
                  <c:ptCount val="1"/>
                  <c:pt idx="0">
                    <c:v>2.7076806277604409E-3</c:v>
                  </c:pt>
                </c:numCache>
              </c:numRef>
            </c:plus>
            <c:minus>
              <c:numRef>
                <c:f>'Fig. 1B - phenotype penetrance'!$K$6</c:f>
                <c:numCache>
                  <c:formatCode>General</c:formatCode>
                  <c:ptCount val="1"/>
                  <c:pt idx="0">
                    <c:v>2.7076806277604409E-3</c:v>
                  </c:pt>
                </c:numCache>
              </c:numRef>
            </c:minus>
          </c:errBars>
          <c:cat>
            <c:numRef>
              <c:f>'Fig. 1B - phenotype penetrance'!$F$30:$K$30</c:f>
              <c:numCache>
                <c:formatCode>General</c:formatCode>
                <c:ptCount val="6"/>
              </c:numCache>
            </c:numRef>
          </c:cat>
          <c:val>
            <c:numRef>
              <c:f>'Fig. 1B - phenotype penetrance'!$K$4</c:f>
              <c:numCache>
                <c:formatCode>0.00%</c:formatCode>
                <c:ptCount val="1"/>
                <c:pt idx="0">
                  <c:v>0.96460087082728607</c:v>
                </c:pt>
              </c:numCache>
            </c:numRef>
          </c:val>
        </c:ser>
        <c:ser>
          <c:idx val="3"/>
          <c:order val="3"/>
          <c:tx>
            <c:strRef>
              <c:f>'Fig. 1B - phenotype penetrance'!$L$2</c:f>
              <c:strCache>
                <c:ptCount val="1"/>
                <c:pt idx="0">
                  <c:v>unc-84(e1174)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2540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4.367372358384512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'Fig. 1B - phenotype penetrance'!$N$6</c:f>
                <c:numCache>
                  <c:formatCode>General</c:formatCode>
                  <c:ptCount val="1"/>
                  <c:pt idx="0">
                    <c:v>1.1558387353420161E-2</c:v>
                  </c:pt>
                </c:numCache>
              </c:numRef>
            </c:plus>
            <c:minus>
              <c:numRef>
                <c:f>'Fig. 1B - phenotype penetrance'!$N$6</c:f>
                <c:numCache>
                  <c:formatCode>General</c:formatCode>
                  <c:ptCount val="1"/>
                  <c:pt idx="0">
                    <c:v>1.1558387353420161E-2</c:v>
                  </c:pt>
                </c:numCache>
              </c:numRef>
            </c:minus>
            <c:spPr>
              <a:ln w="25400"/>
            </c:spPr>
          </c:errBars>
          <c:cat>
            <c:numRef>
              <c:f>'Fig. 1B - phenotype penetrance'!$F$30:$K$30</c:f>
              <c:numCache>
                <c:formatCode>General</c:formatCode>
                <c:ptCount val="6"/>
              </c:numCache>
            </c:numRef>
          </c:cat>
          <c:val>
            <c:numRef>
              <c:f>'Fig. 1B - phenotype penetrance'!$N$4</c:f>
              <c:numCache>
                <c:formatCode>0.00%</c:formatCode>
                <c:ptCount val="1"/>
                <c:pt idx="0">
                  <c:v>0.9605128205128205</c:v>
                </c:pt>
              </c:numCache>
            </c:numRef>
          </c:val>
        </c:ser>
        <c:ser>
          <c:idx val="4"/>
          <c:order val="4"/>
          <c:tx>
            <c:strRef>
              <c:f>'Fig. 1B - phenotype penetrance'!$O$2</c:f>
              <c:strCache>
                <c:ptCount val="1"/>
                <c:pt idx="0">
                  <c:v>unc-83(bar18); myo-3p:unc-83(+). line 1</c:v>
                </c:pt>
              </c:strCache>
            </c:strRef>
          </c:tx>
          <c:spPr>
            <a:solidFill>
              <a:schemeClr val="tx2"/>
            </a:solidFill>
            <a:ln w="2540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6.551058537576768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'Fig. 1B - phenotype penetrance'!$Q$6</c:f>
                <c:numCache>
                  <c:formatCode>General</c:formatCode>
                  <c:ptCount val="1"/>
                  <c:pt idx="0">
                    <c:v>1.184277140523177E-2</c:v>
                  </c:pt>
                </c:numCache>
              </c:numRef>
            </c:plus>
            <c:minus>
              <c:numRef>
                <c:f>'Fig. 1B - phenotype penetrance'!$Q$6</c:f>
                <c:numCache>
                  <c:formatCode>General</c:formatCode>
                  <c:ptCount val="1"/>
                  <c:pt idx="0">
                    <c:v>1.184277140523177E-2</c:v>
                  </c:pt>
                </c:numCache>
              </c:numRef>
            </c:minus>
            <c:spPr>
              <a:ln w="25400"/>
            </c:spPr>
          </c:errBars>
          <c:val>
            <c:numRef>
              <c:f>'Fig. 1B - phenotype penetrance'!$Q$4</c:f>
              <c:numCache>
                <c:formatCode>0.00%</c:formatCode>
                <c:ptCount val="1"/>
                <c:pt idx="0">
                  <c:v>1.6129999400371769E-2</c:v>
                </c:pt>
              </c:numCache>
            </c:numRef>
          </c:val>
        </c:ser>
        <c:ser>
          <c:idx val="5"/>
          <c:order val="5"/>
          <c:tx>
            <c:strRef>
              <c:f>'Fig. 1B - phenotype penetrance'!$R$2</c:f>
              <c:strCache>
                <c:ptCount val="1"/>
                <c:pt idx="0">
                  <c:v>unc-83(bar18); myo-3p:unc-83(+).  line 2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 w="2540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6.551058537576768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'Fig. 1B - phenotype penetrance'!$T$6</c:f>
                <c:numCache>
                  <c:formatCode>General</c:formatCode>
                  <c:ptCount val="1"/>
                  <c:pt idx="0">
                    <c:v>9.1119676782981818E-3</c:v>
                  </c:pt>
                </c:numCache>
              </c:numRef>
            </c:plus>
            <c:minus>
              <c:numRef>
                <c:f>'Fig. 1B - phenotype penetrance'!$T$6</c:f>
                <c:numCache>
                  <c:formatCode>General</c:formatCode>
                  <c:ptCount val="1"/>
                  <c:pt idx="0">
                    <c:v>9.1119676782981818E-3</c:v>
                  </c:pt>
                </c:numCache>
              </c:numRef>
            </c:minus>
            <c:spPr>
              <a:ln w="25400"/>
            </c:spPr>
          </c:errBars>
          <c:val>
            <c:numRef>
              <c:f>'Fig. 1B - phenotype penetrance'!$T$4</c:f>
              <c:numCache>
                <c:formatCode>0.00%</c:formatCode>
                <c:ptCount val="1"/>
                <c:pt idx="0">
                  <c:v>3.8380583961007013E-2</c:v>
                </c:pt>
              </c:numCache>
            </c:numRef>
          </c:val>
        </c:ser>
        <c:ser>
          <c:idx val="6"/>
          <c:order val="6"/>
          <c:tx>
            <c:strRef>
              <c:f>'Fig. 1B - phenotype penetrance'!$U$2</c:f>
              <c:strCache>
                <c:ptCount val="1"/>
                <c:pt idx="0">
                  <c:v>unc-83(bar18); myo-3p:unc-83(+).  line 3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 w="2540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6.551058537576768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'Fig. 1B - phenotype penetrance'!$W$6</c:f>
                <c:numCache>
                  <c:formatCode>General</c:formatCode>
                  <c:ptCount val="1"/>
                  <c:pt idx="0">
                    <c:v>1.7476050042433341E-2</c:v>
                  </c:pt>
                </c:numCache>
              </c:numRef>
            </c:plus>
            <c:minus>
              <c:numRef>
                <c:f>'Fig. 1B - phenotype penetrance'!$W$6</c:f>
                <c:numCache>
                  <c:formatCode>General</c:formatCode>
                  <c:ptCount val="1"/>
                  <c:pt idx="0">
                    <c:v>1.7476050042433341E-2</c:v>
                  </c:pt>
                </c:numCache>
              </c:numRef>
            </c:minus>
            <c:spPr>
              <a:ln w="25400"/>
            </c:spPr>
          </c:errBars>
          <c:val>
            <c:numRef>
              <c:f>'Fig. 1B - phenotype penetrance'!$W$4</c:f>
              <c:numCache>
                <c:formatCode>0.00%</c:formatCode>
                <c:ptCount val="1"/>
                <c:pt idx="0">
                  <c:v>2.63379279104381E-2</c:v>
                </c:pt>
              </c:numCache>
            </c:numRef>
          </c:val>
        </c:ser>
        <c:ser>
          <c:idx val="7"/>
          <c:order val="7"/>
          <c:tx>
            <c:strRef>
              <c:f>'Fig. 1B - phenotype penetrance'!$X$2</c:f>
              <c:strCache>
                <c:ptCount val="1"/>
                <c:pt idx="0">
                  <c:v>unc-83(bar18); eft-3p:unc-83(+). line 1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 w="2540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dPt>
            <c:idx val="0"/>
            <c:invertIfNegative val="0"/>
            <c:bubble3D val="0"/>
          </c:dPt>
          <c:dLbls>
            <c:dLbl>
              <c:idx val="0"/>
              <c:layout>
                <c:manualLayout>
                  <c:x val="0"/>
                  <c:y val="-6.551058537576688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'Fig. 1B - phenotype penetrance'!$Z$6</c:f>
                <c:numCache>
                  <c:formatCode>General</c:formatCode>
                  <c:ptCount val="1"/>
                  <c:pt idx="0">
                    <c:v>1.9824385170097318E-2</c:v>
                  </c:pt>
                </c:numCache>
              </c:numRef>
            </c:plus>
            <c:minus>
              <c:numRef>
                <c:f>'Fig. 1B - phenotype penetrance'!$Z$6</c:f>
                <c:numCache>
                  <c:formatCode>General</c:formatCode>
                  <c:ptCount val="1"/>
                  <c:pt idx="0">
                    <c:v>1.9824385170097318E-2</c:v>
                  </c:pt>
                </c:numCache>
              </c:numRef>
            </c:minus>
            <c:spPr>
              <a:ln w="25400"/>
            </c:spPr>
          </c:errBars>
          <c:val>
            <c:numRef>
              <c:f>'Fig. 1B - phenotype penetrance'!$Z$4</c:f>
              <c:numCache>
                <c:formatCode>0.00%</c:formatCode>
                <c:ptCount val="1"/>
                <c:pt idx="0">
                  <c:v>8.1114161836351714E-2</c:v>
                </c:pt>
              </c:numCache>
            </c:numRef>
          </c:val>
        </c:ser>
        <c:ser>
          <c:idx val="8"/>
          <c:order val="8"/>
          <c:tx>
            <c:strRef>
              <c:f>'Fig. 1B - phenotype penetrance'!$AA$2</c:f>
              <c:strCache>
                <c:ptCount val="1"/>
                <c:pt idx="0">
                  <c:v>unc-83(bar18); eft-3p:unc-83(+). line 2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 w="2540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1.310211707515353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'Fig. 1B - phenotype penetrance'!$AC$6</c:f>
                <c:numCache>
                  <c:formatCode>General</c:formatCode>
                  <c:ptCount val="1"/>
                  <c:pt idx="0">
                    <c:v>2.6598336105155954E-2</c:v>
                  </c:pt>
                </c:numCache>
              </c:numRef>
            </c:plus>
            <c:minus>
              <c:numRef>
                <c:f>'Fig. 1B - phenotype penetrance'!$AC$6</c:f>
                <c:numCache>
                  <c:formatCode>General</c:formatCode>
                  <c:ptCount val="1"/>
                  <c:pt idx="0">
                    <c:v>2.6598336105155954E-2</c:v>
                  </c:pt>
                </c:numCache>
              </c:numRef>
            </c:minus>
            <c:spPr>
              <a:ln w="25400"/>
            </c:spPr>
          </c:errBars>
          <c:val>
            <c:numRef>
              <c:f>'Fig. 1B - phenotype penetrance'!$AC$4</c:f>
              <c:numCache>
                <c:formatCode>0.00%</c:formatCode>
                <c:ptCount val="1"/>
                <c:pt idx="0">
                  <c:v>0.12045766501542755</c:v>
                </c:pt>
              </c:numCache>
            </c:numRef>
          </c:val>
        </c:ser>
        <c:ser>
          <c:idx val="9"/>
          <c:order val="9"/>
          <c:tx>
            <c:strRef>
              <c:f>'Fig. 1B - phenotype penetrance'!$AD$2</c:f>
              <c:strCache>
                <c:ptCount val="1"/>
                <c:pt idx="0">
                  <c:v>unc-83(bar18); eft-3p:unc-83(+). line 3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  <a:ln w="25400">
              <a:solidFill>
                <a:schemeClr val="tx1">
                  <a:shade val="95000"/>
                  <a:satMod val="105000"/>
                </a:schemeClr>
              </a:solidFill>
            </a:ln>
          </c:spPr>
          <c:invertIfNegative val="0"/>
          <c:dLbls>
            <c:dLbl>
              <c:idx val="0"/>
              <c:layout>
                <c:manualLayout>
                  <c:x val="-1.0155309050256587E-16"/>
                  <c:y val="-4.367372358384512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b="1"/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errBars>
            <c:errBarType val="both"/>
            <c:errValType val="cust"/>
            <c:noEndCap val="0"/>
            <c:plus>
              <c:numRef>
                <c:f>'Fig. 1B - phenotype penetrance'!$AF$6</c:f>
                <c:numCache>
                  <c:formatCode>General</c:formatCode>
                  <c:ptCount val="1"/>
                  <c:pt idx="0">
                    <c:v>8.1921166500914851E-3</c:v>
                  </c:pt>
                </c:numCache>
              </c:numRef>
            </c:plus>
            <c:minus>
              <c:numRef>
                <c:f>'Fig. 1B - phenotype penetrance'!$AF$6</c:f>
                <c:numCache>
                  <c:formatCode>General</c:formatCode>
                  <c:ptCount val="1"/>
                  <c:pt idx="0">
                    <c:v>8.1921166500914851E-3</c:v>
                  </c:pt>
                </c:numCache>
              </c:numRef>
            </c:minus>
            <c:spPr>
              <a:ln w="25400"/>
            </c:spPr>
          </c:errBars>
          <c:val>
            <c:numRef>
              <c:f>'Fig. 1B - phenotype penetrance'!$AF$4</c:f>
              <c:numCache>
                <c:formatCode>0.00%</c:formatCode>
                <c:ptCount val="1"/>
                <c:pt idx="0">
                  <c:v>7.9086680543777141E-2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10"/>
        <c:axId val="188231680"/>
        <c:axId val="188233216"/>
      </c:barChart>
      <c:catAx>
        <c:axId val="18823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crossAx val="188233216"/>
        <c:crosses val="autoZero"/>
        <c:auto val="1"/>
        <c:lblAlgn val="ctr"/>
        <c:lblOffset val="100"/>
        <c:noMultiLvlLbl val="0"/>
      </c:catAx>
      <c:valAx>
        <c:axId val="188233216"/>
        <c:scaling>
          <c:orientation val="minMax"/>
          <c:max val="1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000"/>
                </a:pPr>
                <a:r>
                  <a:rPr lang="de-DE" sz="2000"/>
                  <a:t>Phenotype penetrance</a:t>
                </a:r>
              </a:p>
            </c:rich>
          </c:tx>
          <c:layout>
            <c:manualLayout>
              <c:xMode val="edge"/>
              <c:yMode val="edge"/>
              <c:x val="3.0273915932964246E-2"/>
              <c:y val="0.2222870450324234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b="1"/>
            </a:pPr>
            <a:endParaRPr lang="de-DE"/>
          </a:p>
        </c:txPr>
        <c:crossAx val="188231680"/>
        <c:crosses val="autoZero"/>
        <c:crossBetween val="between"/>
        <c:majorUnit val="0.2"/>
      </c:valAx>
      <c:spPr>
        <a:ln>
          <a:noFill/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717177</xdr:colOff>
      <xdr:row>13</xdr:row>
      <xdr:rowOff>78441</xdr:rowOff>
    </xdr:from>
    <xdr:to>
      <xdr:col>26</xdr:col>
      <xdr:colOff>470646</xdr:colOff>
      <xdr:row>43</xdr:row>
      <xdr:rowOff>179295</xdr:rowOff>
    </xdr:to>
    <xdr:grpSp>
      <xdr:nvGrpSpPr>
        <xdr:cNvPr id="2" name="Gruppieren 1"/>
        <xdr:cNvGrpSpPr/>
      </xdr:nvGrpSpPr>
      <xdr:grpSpPr>
        <a:xfrm>
          <a:off x="13766427" y="3316941"/>
          <a:ext cx="9156005" cy="5815854"/>
          <a:chOff x="13770568" y="3316941"/>
          <a:chExt cx="9170795" cy="5815854"/>
        </a:xfrm>
      </xdr:grpSpPr>
      <xdr:graphicFrame macro="">
        <xdr:nvGraphicFramePr>
          <xdr:cNvPr id="4" name="Diagramm 3"/>
          <xdr:cNvGraphicFramePr>
            <a:graphicFrameLocks/>
          </xdr:cNvGraphicFramePr>
        </xdr:nvGraphicFramePr>
        <xdr:xfrm>
          <a:off x="13770568" y="3316941"/>
          <a:ext cx="9170795" cy="581585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5" name="Textfeld 28"/>
          <xdr:cNvSpPr txBox="1"/>
        </xdr:nvSpPr>
        <xdr:spPr>
          <a:xfrm rot="18980291">
            <a:off x="15291967" y="7888617"/>
            <a:ext cx="526106" cy="34278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600" b="1"/>
              <a:t>WT</a:t>
            </a:r>
          </a:p>
        </xdr:txBody>
      </xdr:sp>
      <xdr:sp macro="" textlink="">
        <xdr:nvSpPr>
          <xdr:cNvPr id="6" name="Textfeld 29"/>
          <xdr:cNvSpPr txBox="1"/>
        </xdr:nvSpPr>
        <xdr:spPr>
          <a:xfrm rot="18980291">
            <a:off x="15201072" y="7992730"/>
            <a:ext cx="1602442" cy="34278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600" b="1" i="1"/>
              <a:t>unc-83(bar18)</a:t>
            </a:r>
          </a:p>
        </xdr:txBody>
      </xdr:sp>
      <xdr:sp macro="" textlink="">
        <xdr:nvSpPr>
          <xdr:cNvPr id="7" name="Textfeld 30"/>
          <xdr:cNvSpPr txBox="1"/>
        </xdr:nvSpPr>
        <xdr:spPr>
          <a:xfrm rot="18980291">
            <a:off x="15897543" y="8002187"/>
            <a:ext cx="1498262" cy="34278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600" b="1" i="1"/>
              <a:t>unc-83(ku18)</a:t>
            </a:r>
          </a:p>
        </xdr:txBody>
      </xdr:sp>
      <xdr:sp macro="" textlink="">
        <xdr:nvSpPr>
          <xdr:cNvPr id="8" name="Textfeld 31"/>
          <xdr:cNvSpPr txBox="1"/>
        </xdr:nvSpPr>
        <xdr:spPr>
          <a:xfrm rot="18980291">
            <a:off x="16517802" y="8041419"/>
            <a:ext cx="1611178" cy="342786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1600" b="1" i="1"/>
              <a:t>unc-84(e1174)</a:t>
            </a:r>
          </a:p>
        </xdr:txBody>
      </xdr:sp>
      <xdr:sp macro="" textlink="">
        <xdr:nvSpPr>
          <xdr:cNvPr id="9" name="Textfeld 32"/>
          <xdr:cNvSpPr txBox="1"/>
        </xdr:nvSpPr>
        <xdr:spPr>
          <a:xfrm rot="18980291">
            <a:off x="16641855" y="8147939"/>
            <a:ext cx="2407293" cy="4840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ts val="1500"/>
              </a:lnSpc>
            </a:pPr>
            <a:r>
              <a:rPr lang="de-DE" sz="1600" b="1" i="1"/>
              <a:t>unc-83(bar18);</a:t>
            </a:r>
          </a:p>
          <a:p>
            <a:pPr algn="ctr">
              <a:lnSpc>
                <a:spcPts val="1500"/>
              </a:lnSpc>
            </a:pPr>
            <a:r>
              <a:rPr lang="de-DE" sz="1600" b="1" i="1"/>
              <a:t>myo-3p:unc-83. line 1 </a:t>
            </a:r>
          </a:p>
        </xdr:txBody>
      </xdr:sp>
      <xdr:sp macro="" textlink="">
        <xdr:nvSpPr>
          <xdr:cNvPr id="10" name="Textfeld 33"/>
          <xdr:cNvSpPr txBox="1"/>
        </xdr:nvSpPr>
        <xdr:spPr>
          <a:xfrm rot="18980291">
            <a:off x="17333913" y="8128889"/>
            <a:ext cx="2409778" cy="4840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ts val="1500"/>
              </a:lnSpc>
            </a:pPr>
            <a:r>
              <a:rPr lang="de-DE" sz="1600" b="1" i="1"/>
              <a:t>unc-83(bar18);</a:t>
            </a:r>
          </a:p>
          <a:p>
            <a:pPr algn="ctr">
              <a:lnSpc>
                <a:spcPts val="1500"/>
              </a:lnSpc>
            </a:pPr>
            <a:r>
              <a:rPr lang="de-DE" sz="1600" b="1" i="1"/>
              <a:t>myo-3p:unc-83. line 2 </a:t>
            </a:r>
          </a:p>
        </xdr:txBody>
      </xdr:sp>
      <xdr:sp macro="" textlink="">
        <xdr:nvSpPr>
          <xdr:cNvPr id="11" name="Textfeld 34"/>
          <xdr:cNvSpPr txBox="1"/>
        </xdr:nvSpPr>
        <xdr:spPr>
          <a:xfrm rot="18980291">
            <a:off x="17990392" y="8141177"/>
            <a:ext cx="2412263" cy="4840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ts val="1500"/>
              </a:lnSpc>
            </a:pPr>
            <a:r>
              <a:rPr lang="de-DE" sz="1600" b="1" i="1"/>
              <a:t>unc-83(bar18);</a:t>
            </a:r>
          </a:p>
          <a:p>
            <a:pPr algn="ctr">
              <a:lnSpc>
                <a:spcPts val="1500"/>
              </a:lnSpc>
            </a:pPr>
            <a:r>
              <a:rPr lang="de-DE" sz="1600" b="1" i="1"/>
              <a:t>myo-3p:unc-83. line 3 </a:t>
            </a:r>
          </a:p>
        </xdr:txBody>
      </xdr:sp>
      <xdr:sp macro="" textlink="">
        <xdr:nvSpPr>
          <xdr:cNvPr id="12" name="Textfeld 35"/>
          <xdr:cNvSpPr txBox="1"/>
        </xdr:nvSpPr>
        <xdr:spPr>
          <a:xfrm rot="18980291">
            <a:off x="18812930" y="8109839"/>
            <a:ext cx="2259979" cy="4840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ts val="1500"/>
              </a:lnSpc>
            </a:pPr>
            <a:r>
              <a:rPr lang="de-DE" sz="1600" b="1" i="1"/>
              <a:t>unc-83(bar18);</a:t>
            </a:r>
          </a:p>
          <a:p>
            <a:pPr algn="ctr">
              <a:lnSpc>
                <a:spcPts val="1500"/>
              </a:lnSpc>
            </a:pPr>
            <a:r>
              <a:rPr lang="de-DE" sz="1600" b="1" i="1"/>
              <a:t>eft-3p:unc-83. line 1 </a:t>
            </a:r>
          </a:p>
        </xdr:txBody>
      </xdr:sp>
      <xdr:sp macro="" textlink="">
        <xdr:nvSpPr>
          <xdr:cNvPr id="13" name="Textfeld 36"/>
          <xdr:cNvSpPr txBox="1"/>
        </xdr:nvSpPr>
        <xdr:spPr>
          <a:xfrm rot="18980291">
            <a:off x="19447477" y="8153331"/>
            <a:ext cx="2259979" cy="4840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ts val="1500"/>
              </a:lnSpc>
            </a:pPr>
            <a:r>
              <a:rPr lang="de-DE" sz="1600" b="1" i="1"/>
              <a:t>unc-83(bar18);</a:t>
            </a:r>
          </a:p>
          <a:p>
            <a:pPr algn="ctr">
              <a:lnSpc>
                <a:spcPts val="1500"/>
              </a:lnSpc>
            </a:pPr>
            <a:r>
              <a:rPr lang="de-DE" sz="1600" b="1" i="1"/>
              <a:t>eft-3p:unc-83. line 2 </a:t>
            </a:r>
          </a:p>
        </xdr:txBody>
      </xdr:sp>
      <xdr:sp macro="" textlink="">
        <xdr:nvSpPr>
          <xdr:cNvPr id="14" name="Textfeld 37"/>
          <xdr:cNvSpPr txBox="1"/>
        </xdr:nvSpPr>
        <xdr:spPr>
          <a:xfrm rot="18980291">
            <a:off x="20190030" y="8140764"/>
            <a:ext cx="2259979" cy="484043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>
              <a:lnSpc>
                <a:spcPts val="1500"/>
              </a:lnSpc>
            </a:pPr>
            <a:r>
              <a:rPr lang="de-DE" sz="1600" b="1" i="1"/>
              <a:t>unc-83(bar18);</a:t>
            </a:r>
          </a:p>
          <a:p>
            <a:pPr algn="ctr">
              <a:lnSpc>
                <a:spcPts val="1500"/>
              </a:lnSpc>
            </a:pPr>
            <a:r>
              <a:rPr lang="de-DE" sz="1600" b="1" i="1"/>
              <a:t>eft-3p:unc-83. line 3 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workbookViewId="0"/>
  </sheetViews>
  <sheetFormatPr baseColWidth="10" defaultRowHeight="15" x14ac:dyDescent="0.25"/>
  <sheetData>
    <row r="1" spans="1:3" x14ac:dyDescent="0.25">
      <c r="A1" t="s">
        <v>29</v>
      </c>
    </row>
    <row r="2" spans="1:3" ht="409.5" x14ac:dyDescent="0.25">
      <c r="B2" t="s">
        <v>30</v>
      </c>
      <c r="C2" s="1" t="s">
        <v>32</v>
      </c>
    </row>
    <row r="3" spans="1:3" x14ac:dyDescent="0.25">
      <c r="B3" t="s">
        <v>31</v>
      </c>
      <c r="C3" t="s">
        <v>33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5"/>
  <sheetViews>
    <sheetView tabSelected="1" topLeftCell="C1" zoomScale="70" zoomScaleNormal="70" workbookViewId="0">
      <selection activeCell="O33" sqref="O33"/>
    </sheetView>
  </sheetViews>
  <sheetFormatPr baseColWidth="10" defaultRowHeight="15" x14ac:dyDescent="0.25"/>
  <cols>
    <col min="1" max="1" width="9.85546875" customWidth="1"/>
    <col min="2" max="2" width="17.28515625" customWidth="1"/>
    <col min="5" max="5" width="11.28515625" customWidth="1"/>
    <col min="6" max="8" width="13.28515625" customWidth="1"/>
    <col min="9" max="11" width="12.5703125" customWidth="1"/>
    <col min="12" max="14" width="14.140625" customWidth="1"/>
    <col min="15" max="20" width="14.5703125" customWidth="1"/>
  </cols>
  <sheetData>
    <row r="1" spans="1:32" s="4" customFormat="1" x14ac:dyDescent="0.25">
      <c r="C1" s="6" t="s">
        <v>0</v>
      </c>
      <c r="D1" s="7"/>
      <c r="E1" s="7"/>
      <c r="F1" s="6" t="s">
        <v>1</v>
      </c>
      <c r="G1" s="7"/>
      <c r="H1" s="8"/>
      <c r="I1" s="6" t="s">
        <v>2</v>
      </c>
      <c r="J1" s="7"/>
      <c r="K1" s="8"/>
      <c r="L1" s="6" t="s">
        <v>3</v>
      </c>
      <c r="M1" s="7"/>
      <c r="N1" s="8"/>
      <c r="O1" s="6" t="s">
        <v>23</v>
      </c>
      <c r="P1" s="7"/>
      <c r="Q1" s="8"/>
      <c r="R1" s="6" t="s">
        <v>24</v>
      </c>
      <c r="S1" s="7"/>
      <c r="T1" s="8"/>
      <c r="U1" s="6" t="s">
        <v>5</v>
      </c>
      <c r="V1" s="7"/>
      <c r="W1" s="8"/>
      <c r="X1" s="6" t="s">
        <v>15</v>
      </c>
      <c r="Y1" s="7"/>
      <c r="Z1" s="8"/>
      <c r="AA1" s="6" t="s">
        <v>16</v>
      </c>
      <c r="AB1" s="7"/>
      <c r="AC1" s="8"/>
      <c r="AD1" s="6" t="s">
        <v>4</v>
      </c>
      <c r="AE1" s="7"/>
      <c r="AF1" s="8"/>
    </row>
    <row r="2" spans="1:32" s="5" customFormat="1" ht="75" x14ac:dyDescent="0.25">
      <c r="C2" s="9" t="s">
        <v>6</v>
      </c>
      <c r="D2" s="10"/>
      <c r="E2" s="10"/>
      <c r="F2" s="9" t="s">
        <v>7</v>
      </c>
      <c r="G2" s="10"/>
      <c r="H2" s="11"/>
      <c r="I2" s="9" t="s">
        <v>8</v>
      </c>
      <c r="J2" s="10"/>
      <c r="K2" s="11"/>
      <c r="L2" s="9" t="s">
        <v>9</v>
      </c>
      <c r="M2" s="10"/>
      <c r="N2" s="11"/>
      <c r="O2" s="9" t="s">
        <v>18</v>
      </c>
      <c r="P2" s="10"/>
      <c r="Q2" s="11"/>
      <c r="R2" s="9" t="s">
        <v>17</v>
      </c>
      <c r="S2" s="10"/>
      <c r="T2" s="11"/>
      <c r="U2" s="9" t="s">
        <v>22</v>
      </c>
      <c r="V2" s="10"/>
      <c r="W2" s="11"/>
      <c r="X2" s="9" t="s">
        <v>19</v>
      </c>
      <c r="Y2" s="10"/>
      <c r="Z2" s="11"/>
      <c r="AA2" s="9" t="s">
        <v>20</v>
      </c>
      <c r="AB2" s="10"/>
      <c r="AC2" s="11"/>
      <c r="AD2" s="9" t="s">
        <v>21</v>
      </c>
      <c r="AE2" s="10"/>
      <c r="AF2" s="11"/>
    </row>
    <row r="3" spans="1:32" x14ac:dyDescent="0.25">
      <c r="A3" s="2" t="s">
        <v>26</v>
      </c>
      <c r="B3" t="s">
        <v>11</v>
      </c>
      <c r="C3" s="12">
        <v>0</v>
      </c>
      <c r="D3" s="13">
        <f>C3/(C3+C4)</f>
        <v>0</v>
      </c>
      <c r="E3" s="21" t="s">
        <v>12</v>
      </c>
      <c r="F3" s="12">
        <v>97</v>
      </c>
      <c r="G3" s="13">
        <f>F3/(F3+F4)</f>
        <v>0.97</v>
      </c>
      <c r="H3" s="14" t="s">
        <v>12</v>
      </c>
      <c r="I3" s="12">
        <v>100</v>
      </c>
      <c r="J3" s="13">
        <f>I3/(I3+I4)</f>
        <v>0.96153846153846156</v>
      </c>
      <c r="K3" s="14" t="s">
        <v>12</v>
      </c>
      <c r="L3" s="12">
        <v>98</v>
      </c>
      <c r="M3" s="13">
        <f>L3/(L3+L4)</f>
        <v>0.98</v>
      </c>
      <c r="N3" s="14" t="s">
        <v>12</v>
      </c>
      <c r="O3" s="12">
        <v>0</v>
      </c>
      <c r="P3" s="13">
        <f>O3/(O3+O4)</f>
        <v>0</v>
      </c>
      <c r="Q3" s="14" t="s">
        <v>12</v>
      </c>
      <c r="R3" s="12">
        <v>3</v>
      </c>
      <c r="S3" s="13">
        <f>R3/(R3+R4)</f>
        <v>2.9126213592233011E-2</v>
      </c>
      <c r="T3" s="14" t="s">
        <v>12</v>
      </c>
      <c r="U3" s="12">
        <v>0</v>
      </c>
      <c r="V3" s="13">
        <f>U3/(U3+U4)</f>
        <v>0</v>
      </c>
      <c r="W3" s="14" t="s">
        <v>12</v>
      </c>
      <c r="X3" s="12">
        <v>12</v>
      </c>
      <c r="Y3" s="13">
        <f>X3/(X3+X4)</f>
        <v>0.11764705882352941</v>
      </c>
      <c r="Z3" s="14" t="s">
        <v>12</v>
      </c>
      <c r="AA3" s="12">
        <v>9</v>
      </c>
      <c r="AB3" s="13">
        <f>AA3/(AA3+AA4)</f>
        <v>8.7378640776699032E-2</v>
      </c>
      <c r="AC3" s="14" t="s">
        <v>12</v>
      </c>
      <c r="AD3" s="12">
        <v>6</v>
      </c>
      <c r="AE3" s="13">
        <f>AD3/(AD3+AD4)</f>
        <v>9.5238095238095233E-2</v>
      </c>
      <c r="AF3" s="14" t="s">
        <v>12</v>
      </c>
    </row>
    <row r="4" spans="1:32" x14ac:dyDescent="0.25">
      <c r="B4" t="s">
        <v>10</v>
      </c>
      <c r="C4" s="12">
        <v>100</v>
      </c>
      <c r="D4" s="15"/>
      <c r="E4" s="23">
        <f>AVERAGE(D3:D34)</f>
        <v>0</v>
      </c>
      <c r="F4" s="12">
        <v>3</v>
      </c>
      <c r="G4" s="15"/>
      <c r="H4" s="16">
        <f>AVERAGE(G3:G34)</f>
        <v>0.97158947970268716</v>
      </c>
      <c r="I4" s="12">
        <v>4</v>
      </c>
      <c r="J4" s="15"/>
      <c r="K4" s="16">
        <f>AVERAGE(J3:J34)</f>
        <v>0.96460087082728607</v>
      </c>
      <c r="L4" s="12">
        <v>2</v>
      </c>
      <c r="M4" s="15"/>
      <c r="N4" s="16">
        <f>AVERAGE(M3:M34)</f>
        <v>0.9605128205128205</v>
      </c>
      <c r="O4" s="12">
        <v>104</v>
      </c>
      <c r="P4" s="15"/>
      <c r="Q4" s="16">
        <f>AVERAGE(P3:P34)</f>
        <v>1.6129999400371769E-2</v>
      </c>
      <c r="R4" s="12">
        <v>100</v>
      </c>
      <c r="S4" s="15"/>
      <c r="T4" s="16">
        <f>AVERAGE(S3:S34)</f>
        <v>3.8380583961007013E-2</v>
      </c>
      <c r="U4" s="12">
        <v>55</v>
      </c>
      <c r="V4" s="15"/>
      <c r="W4" s="16">
        <f>AVERAGE(V3:V34)</f>
        <v>2.63379279104381E-2</v>
      </c>
      <c r="X4" s="12">
        <v>90</v>
      </c>
      <c r="Y4" s="15"/>
      <c r="Z4" s="16">
        <f>AVERAGE(Y3:Y34)</f>
        <v>8.1114161836351714E-2</v>
      </c>
      <c r="AA4" s="12">
        <v>94</v>
      </c>
      <c r="AB4" s="15"/>
      <c r="AC4" s="16">
        <f>AVERAGE(AB3:AB34)</f>
        <v>0.12045766501542755</v>
      </c>
      <c r="AD4" s="12">
        <v>57</v>
      </c>
      <c r="AE4" s="15"/>
      <c r="AF4" s="16">
        <f>AVERAGE(AE3:AE34)</f>
        <v>7.9086680543777141E-2</v>
      </c>
    </row>
    <row r="5" spans="1:32" x14ac:dyDescent="0.25">
      <c r="A5" s="2" t="s">
        <v>27</v>
      </c>
      <c r="B5" t="s">
        <v>11</v>
      </c>
      <c r="C5" s="12">
        <v>0</v>
      </c>
      <c r="D5" s="13">
        <f>C5/(C5+C6)</f>
        <v>0</v>
      </c>
      <c r="E5" s="23" t="s">
        <v>13</v>
      </c>
      <c r="F5" s="12">
        <v>106</v>
      </c>
      <c r="G5" s="13">
        <f>F5/(F5+F6)</f>
        <v>0.96363636363636362</v>
      </c>
      <c r="H5" s="16" t="s">
        <v>13</v>
      </c>
      <c r="I5" s="12">
        <v>102</v>
      </c>
      <c r="J5" s="13">
        <f>I5/(I5+I6)</f>
        <v>0.96226415094339623</v>
      </c>
      <c r="K5" s="16" t="s">
        <v>13</v>
      </c>
      <c r="L5" s="12">
        <v>94</v>
      </c>
      <c r="M5" s="13">
        <f>L5/(L5+L6)</f>
        <v>0.94</v>
      </c>
      <c r="N5" s="16" t="s">
        <v>13</v>
      </c>
      <c r="O5" s="12">
        <v>4</v>
      </c>
      <c r="P5" s="13">
        <f>O5/(O5+O6)</f>
        <v>3.9215686274509803E-2</v>
      </c>
      <c r="Q5" s="16" t="s">
        <v>13</v>
      </c>
      <c r="R5" s="12">
        <v>3</v>
      </c>
      <c r="S5" s="13">
        <f>R5/(R5+R6)</f>
        <v>2.9411764705882353E-2</v>
      </c>
      <c r="T5" s="16" t="s">
        <v>13</v>
      </c>
      <c r="U5" s="12">
        <v>2</v>
      </c>
      <c r="V5" s="13">
        <f>U5/(U5+U6)</f>
        <v>1.9607843137254902E-2</v>
      </c>
      <c r="W5" s="16" t="s">
        <v>13</v>
      </c>
      <c r="X5" s="12">
        <v>5</v>
      </c>
      <c r="Y5" s="13">
        <f>X5/(X5+X6)</f>
        <v>4.9504950495049507E-2</v>
      </c>
      <c r="Z5" s="16" t="s">
        <v>13</v>
      </c>
      <c r="AA5" s="12">
        <v>11</v>
      </c>
      <c r="AB5" s="13">
        <f>AA5/(AA5+AA6)</f>
        <v>0.10091743119266056</v>
      </c>
      <c r="AC5" s="16" t="s">
        <v>13</v>
      </c>
      <c r="AD5" s="12">
        <v>7</v>
      </c>
      <c r="AE5" s="13">
        <f>AD5/(AD5+AD6)</f>
        <v>6.8627450980392163E-2</v>
      </c>
      <c r="AF5" s="16" t="s">
        <v>13</v>
      </c>
    </row>
    <row r="6" spans="1:32" x14ac:dyDescent="0.25">
      <c r="B6" t="s">
        <v>10</v>
      </c>
      <c r="C6" s="12">
        <v>100</v>
      </c>
      <c r="D6" s="15"/>
      <c r="E6" s="24">
        <f>STDEV(D3:D35)/SQRT(COUNT(D3:D35))</f>
        <v>0</v>
      </c>
      <c r="F6" s="12">
        <v>4</v>
      </c>
      <c r="G6" s="15"/>
      <c r="H6" s="17">
        <f>STDEV(G3:G35)/SQRT(COUNT(G3:G35))</f>
        <v>5.1127232616355236E-3</v>
      </c>
      <c r="I6" s="12">
        <v>4</v>
      </c>
      <c r="J6" s="15"/>
      <c r="K6" s="17">
        <f>STDEV(J3:J35)/SQRT(COUNT(J3:J35))</f>
        <v>2.7076806277604409E-3</v>
      </c>
      <c r="L6" s="12">
        <v>6</v>
      </c>
      <c r="M6" s="15"/>
      <c r="N6" s="17">
        <f>STDEV(M3:M35)/SQRT(COUNT(M3:M35))</f>
        <v>1.1558387353420161E-2</v>
      </c>
      <c r="O6" s="12">
        <v>98</v>
      </c>
      <c r="P6" s="15"/>
      <c r="Q6" s="17">
        <f>STDEV(P3:P35)/SQRT(COUNT(P3:P35))</f>
        <v>1.184277140523177E-2</v>
      </c>
      <c r="R6" s="12">
        <v>99</v>
      </c>
      <c r="S6" s="15"/>
      <c r="T6" s="17">
        <f>STDEV(S3:S35)/SQRT(COUNT(S3:S35))</f>
        <v>9.1119676782981818E-3</v>
      </c>
      <c r="U6" s="12">
        <v>100</v>
      </c>
      <c r="V6" s="15"/>
      <c r="W6" s="17">
        <f>STDEV(V3:V35)/SQRT(COUNT(V3:V35))</f>
        <v>1.7476050042433341E-2</v>
      </c>
      <c r="X6" s="12">
        <v>96</v>
      </c>
      <c r="Y6" s="15"/>
      <c r="Z6" s="17">
        <f>STDEV(Y3:Y35)/SQRT(COUNT(Y3:Y35))</f>
        <v>1.9824385170097318E-2</v>
      </c>
      <c r="AA6" s="12">
        <v>98</v>
      </c>
      <c r="AB6" s="15"/>
      <c r="AC6" s="17">
        <f>STDEV(AB3:AB35)/SQRT(COUNT(AB3:AB35))</f>
        <v>2.6598336105155954E-2</v>
      </c>
      <c r="AD6" s="12">
        <v>95</v>
      </c>
      <c r="AE6" s="15"/>
      <c r="AF6" s="17">
        <f>STDEV(AE3:AE35)/SQRT(COUNT(AE3:AE35))</f>
        <v>8.1921166500914851E-3</v>
      </c>
    </row>
    <row r="7" spans="1:32" x14ac:dyDescent="0.25">
      <c r="A7" s="2" t="s">
        <v>28</v>
      </c>
      <c r="B7" t="s">
        <v>11</v>
      </c>
      <c r="C7" s="12">
        <v>0</v>
      </c>
      <c r="D7" s="13">
        <f>C7/(C7+C8)</f>
        <v>0</v>
      </c>
      <c r="E7" s="21" t="s">
        <v>14</v>
      </c>
      <c r="F7" s="12">
        <v>104</v>
      </c>
      <c r="G7" s="13">
        <f>F7/(F7+F8)</f>
        <v>0.98113207547169812</v>
      </c>
      <c r="H7" s="14" t="s">
        <v>14</v>
      </c>
      <c r="I7" s="12">
        <v>97</v>
      </c>
      <c r="J7" s="13">
        <f>I7/(I7+I8)</f>
        <v>0.97</v>
      </c>
      <c r="K7" s="14" t="s">
        <v>14</v>
      </c>
      <c r="L7" s="12">
        <v>100</v>
      </c>
      <c r="M7" s="13">
        <f>L7/(L7+L8)</f>
        <v>0.96153846153846156</v>
      </c>
      <c r="N7" s="14" t="s">
        <v>14</v>
      </c>
      <c r="O7" s="12">
        <v>1</v>
      </c>
      <c r="P7" s="13">
        <f>O7/(O7+O8)</f>
        <v>9.1743119266055051E-3</v>
      </c>
      <c r="Q7" s="14" t="s">
        <v>14</v>
      </c>
      <c r="R7" s="12">
        <v>6</v>
      </c>
      <c r="S7" s="13">
        <f>R7/(R7+R8)</f>
        <v>5.6603773584905662E-2</v>
      </c>
      <c r="T7" s="14" t="s">
        <v>14</v>
      </c>
      <c r="U7" s="12">
        <v>6</v>
      </c>
      <c r="V7" s="13">
        <f>U7/(U7+U8)</f>
        <v>5.9405940594059403E-2</v>
      </c>
      <c r="W7" s="14" t="s">
        <v>14</v>
      </c>
      <c r="X7" s="12">
        <v>8</v>
      </c>
      <c r="Y7" s="13">
        <f>X7/(X7+X8)</f>
        <v>7.6190476190476197E-2</v>
      </c>
      <c r="Z7" s="14" t="s">
        <v>14</v>
      </c>
      <c r="AA7" s="12">
        <v>18</v>
      </c>
      <c r="AB7" s="13">
        <f>AA7/(AA7+AA8)</f>
        <v>0.17307692307692307</v>
      </c>
      <c r="AC7" s="14" t="s">
        <v>14</v>
      </c>
      <c r="AD7" s="12">
        <v>8</v>
      </c>
      <c r="AE7" s="13">
        <f>AD7/(AD7+AD8)</f>
        <v>7.3394495412844041E-2</v>
      </c>
      <c r="AF7" s="14" t="s">
        <v>14</v>
      </c>
    </row>
    <row r="8" spans="1:32" x14ac:dyDescent="0.25">
      <c r="B8" t="s">
        <v>10</v>
      </c>
      <c r="C8" s="12">
        <v>100</v>
      </c>
      <c r="D8" s="15"/>
      <c r="E8" s="21">
        <f>SUM(C3:C34)</f>
        <v>300</v>
      </c>
      <c r="F8" s="12">
        <v>2</v>
      </c>
      <c r="G8" s="15"/>
      <c r="H8" s="14">
        <f>SUM(F3:F34)</f>
        <v>316</v>
      </c>
      <c r="I8" s="12">
        <v>3</v>
      </c>
      <c r="J8" s="15"/>
      <c r="K8" s="14">
        <f>SUM(I3:I34)</f>
        <v>310</v>
      </c>
      <c r="L8" s="12">
        <v>4</v>
      </c>
      <c r="M8" s="15"/>
      <c r="N8" s="14">
        <f>SUM(L3:L34)</f>
        <v>304</v>
      </c>
      <c r="O8" s="12">
        <v>108</v>
      </c>
      <c r="P8" s="15"/>
      <c r="Q8" s="14">
        <f>SUM(O3:O34)</f>
        <v>315</v>
      </c>
      <c r="R8" s="12">
        <v>100</v>
      </c>
      <c r="S8" s="15"/>
      <c r="T8" s="14">
        <f>SUM(R3:R34)</f>
        <v>311</v>
      </c>
      <c r="U8" s="12">
        <v>95</v>
      </c>
      <c r="V8" s="15"/>
      <c r="W8" s="14">
        <f>SUM(U3:U34)</f>
        <v>258</v>
      </c>
      <c r="X8" s="12">
        <v>97</v>
      </c>
      <c r="Y8" s="15"/>
      <c r="Z8" s="14">
        <f>SUM(X3:X34)</f>
        <v>308</v>
      </c>
      <c r="AA8" s="12">
        <v>86</v>
      </c>
      <c r="AB8" s="15"/>
      <c r="AC8" s="14">
        <f>SUM(AA3:AA34)</f>
        <v>316</v>
      </c>
      <c r="AD8" s="12">
        <v>101</v>
      </c>
      <c r="AE8" s="15"/>
      <c r="AF8" s="14">
        <f>SUM(O3:O34)</f>
        <v>315</v>
      </c>
    </row>
    <row r="9" spans="1:32" x14ac:dyDescent="0.25">
      <c r="A9" s="2"/>
      <c r="C9" s="12"/>
      <c r="D9" s="15"/>
      <c r="E9" s="21" t="s">
        <v>25</v>
      </c>
      <c r="F9" s="12"/>
      <c r="G9" s="15"/>
      <c r="H9" s="14" t="s">
        <v>25</v>
      </c>
      <c r="I9" s="12"/>
      <c r="J9" s="13"/>
      <c r="K9" s="14" t="s">
        <v>25</v>
      </c>
      <c r="L9" s="12"/>
      <c r="M9" s="13"/>
      <c r="N9" s="14" t="s">
        <v>25</v>
      </c>
      <c r="O9" s="12"/>
      <c r="P9" s="13"/>
      <c r="Q9" s="14" t="s">
        <v>25</v>
      </c>
      <c r="R9" s="12"/>
      <c r="S9" s="13"/>
      <c r="T9" s="14" t="s">
        <v>25</v>
      </c>
      <c r="U9" s="12"/>
      <c r="V9" s="15"/>
      <c r="W9" s="14" t="s">
        <v>25</v>
      </c>
      <c r="X9" s="12"/>
      <c r="Y9" s="15"/>
      <c r="Z9" s="14" t="s">
        <v>25</v>
      </c>
      <c r="AA9" s="12"/>
      <c r="AB9" s="15"/>
      <c r="AC9" s="14" t="s">
        <v>25</v>
      </c>
      <c r="AD9" s="12"/>
      <c r="AE9" s="15"/>
      <c r="AF9" s="14" t="s">
        <v>25</v>
      </c>
    </row>
    <row r="10" spans="1:32" x14ac:dyDescent="0.25">
      <c r="C10" s="18"/>
      <c r="D10" s="19"/>
      <c r="E10" s="22">
        <f>STDEV(D3:D35)</f>
        <v>0</v>
      </c>
      <c r="F10" s="18"/>
      <c r="G10" s="19"/>
      <c r="H10" s="20">
        <f>STDEV(G3:G35)</f>
        <v>8.8554964541919922E-3</v>
      </c>
      <c r="I10" s="18"/>
      <c r="J10" s="19"/>
      <c r="K10" s="20">
        <f>STDEV(J3:J35)</f>
        <v>4.6898404179510763E-3</v>
      </c>
      <c r="L10" s="18"/>
      <c r="M10" s="19"/>
      <c r="N10" s="20">
        <f>STDEV(M3:M35)</f>
        <v>2.0019714149685286E-2</v>
      </c>
      <c r="O10" s="18"/>
      <c r="P10" s="19"/>
      <c r="Q10" s="20">
        <f>STDEV(P3:P35)</f>
        <v>2.0512281776285293E-2</v>
      </c>
      <c r="R10" s="18"/>
      <c r="S10" s="19"/>
      <c r="T10" s="20">
        <f>STDEV(S3:S35)</f>
        <v>1.5782390975737873E-2</v>
      </c>
      <c r="U10" s="18"/>
      <c r="V10" s="19"/>
      <c r="W10" s="20">
        <f>STDEV(V3:V35)</f>
        <v>3.026940658911078E-2</v>
      </c>
      <c r="X10" s="18"/>
      <c r="Y10" s="19"/>
      <c r="Z10" s="20">
        <f>STDEV(Y3:Y35)</f>
        <v>3.4336842343423532E-2</v>
      </c>
      <c r="AA10" s="18"/>
      <c r="AB10" s="19"/>
      <c r="AC10" s="20">
        <f>STDEV(AB3:AB35)</f>
        <v>4.6069669530923792E-2</v>
      </c>
      <c r="AD10" s="18"/>
      <c r="AE10" s="19"/>
      <c r="AF10" s="20">
        <f>STDEV(AE3:AE35)</f>
        <v>1.41891622594894E-2</v>
      </c>
    </row>
    <row r="11" spans="1:32" x14ac:dyDescent="0.25">
      <c r="A11" s="25"/>
      <c r="F11" s="15"/>
      <c r="G11" s="15"/>
      <c r="Q11" s="15"/>
      <c r="S11" s="3"/>
      <c r="AB11" s="3"/>
      <c r="AE11" s="3"/>
    </row>
    <row r="12" spans="1:32" x14ac:dyDescent="0.25">
      <c r="A12" s="25"/>
      <c r="F12" s="15"/>
      <c r="G12" s="15"/>
      <c r="Q12" s="15"/>
    </row>
    <row r="13" spans="1:32" x14ac:dyDescent="0.25">
      <c r="A13" s="25"/>
      <c r="G13" s="3"/>
      <c r="J13" s="3"/>
      <c r="P13" s="3"/>
    </row>
    <row r="14" spans="1:32" x14ac:dyDescent="0.25">
      <c r="A14" s="25">
        <v>0</v>
      </c>
    </row>
    <row r="15" spans="1:32" x14ac:dyDescent="0.25">
      <c r="A15" s="25">
        <v>0</v>
      </c>
    </row>
    <row r="16" spans="1:32" x14ac:dyDescent="0.25">
      <c r="A16" s="25"/>
    </row>
    <row r="17" spans="1:11" x14ac:dyDescent="0.25">
      <c r="A17" s="25"/>
    </row>
    <row r="18" spans="1:11" x14ac:dyDescent="0.25">
      <c r="A18" s="25"/>
    </row>
    <row r="19" spans="1:11" x14ac:dyDescent="0.25">
      <c r="A19" s="25"/>
      <c r="J19" s="3"/>
    </row>
    <row r="20" spans="1:11" x14ac:dyDescent="0.25">
      <c r="A20" s="25"/>
    </row>
    <row r="21" spans="1:11" x14ac:dyDescent="0.25">
      <c r="A21" s="25"/>
    </row>
    <row r="22" spans="1:11" x14ac:dyDescent="0.25">
      <c r="A22" s="25"/>
    </row>
    <row r="23" spans="1:11" x14ac:dyDescent="0.25">
      <c r="A23" s="25"/>
    </row>
    <row r="24" spans="1:11" x14ac:dyDescent="0.25">
      <c r="A24" s="25"/>
    </row>
    <row r="25" spans="1:11" x14ac:dyDescent="0.25">
      <c r="A25" s="25"/>
    </row>
    <row r="26" spans="1:11" x14ac:dyDescent="0.25">
      <c r="A26" s="25"/>
    </row>
    <row r="27" spans="1:11" x14ac:dyDescent="0.25">
      <c r="A27" s="25"/>
    </row>
    <row r="28" spans="1:11" x14ac:dyDescent="0.25">
      <c r="A28" s="25"/>
    </row>
    <row r="29" spans="1:11" x14ac:dyDescent="0.25">
      <c r="A29" s="25"/>
    </row>
    <row r="30" spans="1:11" x14ac:dyDescent="0.25">
      <c r="A30" s="25"/>
      <c r="D30" s="1"/>
      <c r="F30" s="1"/>
      <c r="G30" s="1"/>
      <c r="H30" s="1"/>
      <c r="I30" s="1"/>
      <c r="J30" s="1"/>
      <c r="K30" s="1"/>
    </row>
    <row r="31" spans="1:11" x14ac:dyDescent="0.25">
      <c r="A31" s="25"/>
      <c r="D31" s="1"/>
    </row>
    <row r="32" spans="1:11" x14ac:dyDescent="0.25">
      <c r="A32" s="25"/>
      <c r="D32" s="1"/>
    </row>
    <row r="33" spans="1:4" x14ac:dyDescent="0.25">
      <c r="A33" s="25"/>
      <c r="D33" s="1"/>
    </row>
    <row r="34" spans="1:4" x14ac:dyDescent="0.25">
      <c r="D34" s="1"/>
    </row>
    <row r="35" spans="1:4" x14ac:dyDescent="0.25">
      <c r="D35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Fig. 1B - phenotype penetrance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Ofenbauer, Andreas</dc:creator>
  <cp:lastModifiedBy>rattbert</cp:lastModifiedBy>
  <dcterms:created xsi:type="dcterms:W3CDTF">2018-03-26T09:34:25Z</dcterms:created>
  <dcterms:modified xsi:type="dcterms:W3CDTF">2018-04-29T00:00:39Z</dcterms:modified>
</cp:coreProperties>
</file>