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tsik/extra_storage/backup/Documents/science/papers/GCTB/NatureComm/final_revision/tables/"/>
    </mc:Choice>
  </mc:AlternateContent>
  <xr:revisionPtr revIDLastSave="0" documentId="13_ncr:1_{942B16DC-FC7E-AF4D-B174-DF8C975D4462}" xr6:coauthVersionLast="36" xr6:coauthVersionMax="45" xr10:uidLastSave="{00000000-0000-0000-0000-000000000000}"/>
  <bookViews>
    <workbookView xWindow="0" yWindow="0" windowWidth="25600" windowHeight="16000" firstSheet="6" activeTab="10" xr2:uid="{119EDE03-E89E-5543-8170-D5FD86532C3E}"/>
  </bookViews>
  <sheets>
    <sheet name="Figure 1b MiSeq" sheetId="4" r:id="rId1"/>
    <sheet name="Suppl. Figure 1d FACS" sheetId="5" r:id="rId2"/>
    <sheet name="Figure 2b 450k PCA" sheetId="6" r:id="rId3"/>
    <sheet name="Figure 2f ChromHMM " sheetId="7" r:id="rId4"/>
    <sheet name="Figure 3 WGBS" sheetId="15" r:id="rId5"/>
    <sheet name="Figure 3 LMDs" sheetId="2" r:id="rId6"/>
    <sheet name="Supp. Figure 3a LINE1 Meth." sheetId="13" r:id="rId7"/>
    <sheet name="Figure5 Expression RNA-seq" sheetId="1" r:id="rId8"/>
    <sheet name="Suppl. Figure 5 ELISA" sheetId="14" r:id="rId9"/>
    <sheet name="Suppl. Figure 5 qRT-PCR" sheetId="3" r:id="rId10"/>
    <sheet name="Figure 6b Diff. PCA" sheetId="10" r:id="rId11"/>
    <sheet name="Figure 6f ALP quantification" sheetId="11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6" i="3" l="1"/>
  <c r="Z21" i="3" l="1"/>
  <c r="AD21" i="3" s="1"/>
  <c r="Y21" i="3"/>
  <c r="AC21" i="3" s="1"/>
  <c r="Z20" i="3"/>
  <c r="AD20" i="3" s="1"/>
  <c r="Y20" i="3"/>
  <c r="AC20" i="3" s="1"/>
  <c r="Z19" i="3"/>
  <c r="AD19" i="3" s="1"/>
  <c r="Y19" i="3"/>
  <c r="AC19" i="3" s="1"/>
  <c r="Z18" i="3"/>
  <c r="AD18" i="3" s="1"/>
  <c r="Y18" i="3"/>
  <c r="AC18" i="3" s="1"/>
  <c r="Z17" i="3"/>
  <c r="AD17" i="3" s="1"/>
  <c r="Y17" i="3"/>
  <c r="AC17" i="3" s="1"/>
  <c r="Y16" i="3"/>
  <c r="AC16" i="3" s="1"/>
  <c r="Y15" i="3"/>
  <c r="AC15" i="3" s="1"/>
  <c r="Y14" i="3"/>
  <c r="AC14" i="3" s="1"/>
  <c r="Y13" i="3"/>
  <c r="AC13" i="3" s="1"/>
  <c r="Y12" i="3"/>
  <c r="AC12" i="3" s="1"/>
  <c r="Y11" i="3"/>
  <c r="AC11" i="3" s="1"/>
  <c r="AA10" i="3"/>
  <c r="AE10" i="3" s="1"/>
  <c r="Z10" i="3"/>
  <c r="AD10" i="3" s="1"/>
  <c r="Y10" i="3"/>
  <c r="AC10" i="3" s="1"/>
  <c r="X10" i="3"/>
  <c r="AB10" i="3" s="1"/>
  <c r="AA9" i="3"/>
  <c r="AE9" i="3" s="1"/>
  <c r="Z9" i="3"/>
  <c r="AD9" i="3" s="1"/>
  <c r="Y9" i="3"/>
  <c r="AC9" i="3" s="1"/>
  <c r="X9" i="3"/>
  <c r="AB9" i="3" s="1"/>
  <c r="AA8" i="3"/>
  <c r="AE8" i="3" s="1"/>
  <c r="Z8" i="3"/>
  <c r="AD8" i="3" s="1"/>
  <c r="Y8" i="3"/>
  <c r="AC8" i="3" s="1"/>
  <c r="X8" i="3"/>
  <c r="AB8" i="3" s="1"/>
  <c r="AA7" i="3"/>
  <c r="AE7" i="3" s="1"/>
  <c r="Z7" i="3"/>
  <c r="AD7" i="3" s="1"/>
  <c r="Y7" i="3"/>
  <c r="AC7" i="3" s="1"/>
  <c r="X7" i="3"/>
  <c r="AB7" i="3" s="1"/>
  <c r="AA6" i="3"/>
  <c r="AE6" i="3" s="1"/>
  <c r="Z6" i="3"/>
  <c r="AD6" i="3" s="1"/>
  <c r="Y6" i="3"/>
  <c r="AC6" i="3" s="1"/>
  <c r="X6" i="3"/>
  <c r="AB6" i="3" s="1"/>
  <c r="AA5" i="3"/>
  <c r="AE5" i="3" s="1"/>
  <c r="Z5" i="3"/>
  <c r="AD5" i="3" s="1"/>
  <c r="Y5" i="3"/>
  <c r="AC5" i="3" s="1"/>
  <c r="X5" i="3"/>
  <c r="AB5" i="3" s="1"/>
  <c r="O33" i="3"/>
  <c r="O32" i="3"/>
  <c r="O31" i="3"/>
  <c r="O30" i="3"/>
  <c r="O29" i="3"/>
  <c r="O27" i="3"/>
  <c r="O24" i="3"/>
  <c r="O23" i="3"/>
  <c r="O19" i="3"/>
  <c r="O15" i="3"/>
  <c r="O13" i="3"/>
  <c r="O9" i="3"/>
  <c r="O8" i="3"/>
  <c r="O5" i="3"/>
  <c r="F14" i="3"/>
  <c r="G14" i="3" s="1"/>
  <c r="F13" i="3"/>
  <c r="G13" i="3" s="1"/>
  <c r="F12" i="3"/>
  <c r="G12" i="3" s="1"/>
  <c r="F11" i="3"/>
  <c r="G11" i="3" s="1"/>
  <c r="F10" i="3"/>
  <c r="G10" i="3" s="1"/>
  <c r="F9" i="3"/>
  <c r="G9" i="3" s="1"/>
  <c r="F8" i="3"/>
  <c r="G8" i="3" s="1"/>
  <c r="F7" i="3"/>
  <c r="G7" i="3" s="1"/>
  <c r="F6" i="3"/>
  <c r="G6" i="3" s="1"/>
  <c r="F5" i="3"/>
  <c r="G5" i="3" s="1"/>
</calcChain>
</file>

<file path=xl/sharedStrings.xml><?xml version="1.0" encoding="utf-8"?>
<sst xmlns="http://schemas.openxmlformats.org/spreadsheetml/2006/main" count="1725" uniqueCount="438">
  <si>
    <t>Sample_ID</t>
  </si>
  <si>
    <t>Tumor</t>
  </si>
  <si>
    <t>H3F3A_status</t>
  </si>
  <si>
    <t>EBF1</t>
  </si>
  <si>
    <t>EBF2</t>
  </si>
  <si>
    <t>EBF3</t>
  </si>
  <si>
    <t>GCTB</t>
  </si>
  <si>
    <t>WT</t>
  </si>
  <si>
    <t>MSC</t>
  </si>
  <si>
    <t>EBF4</t>
  </si>
  <si>
    <t>TNFSF11</t>
  </si>
  <si>
    <t>TNFRSF11B</t>
  </si>
  <si>
    <t>Group</t>
  </si>
  <si>
    <t>UPI-4-C</t>
  </si>
  <si>
    <t>UPI-6-C</t>
  </si>
  <si>
    <t>UPI-7-C</t>
  </si>
  <si>
    <t>UPI-8-C</t>
  </si>
  <si>
    <t>UPI-9-C</t>
  </si>
  <si>
    <t>UPI-11-C</t>
  </si>
  <si>
    <t>UPI-12.2-C</t>
  </si>
  <si>
    <t>UPI-13-C</t>
  </si>
  <si>
    <t>UPI-34-C</t>
  </si>
  <si>
    <t>UPI-37-C</t>
  </si>
  <si>
    <t>UPI-40-C</t>
  </si>
  <si>
    <t>Expression values RNA-seq (Figure 5 b,c, e)</t>
  </si>
  <si>
    <t>TPM values</t>
  </si>
  <si>
    <t>UPI-5-C</t>
  </si>
  <si>
    <t>UPI-12.1-C</t>
  </si>
  <si>
    <t>UPI-38-C</t>
  </si>
  <si>
    <t>UPI-39-C</t>
  </si>
  <si>
    <t>Shapiro-Wilk Test, H3.3 MUT</t>
  </si>
  <si>
    <t>MUT</t>
  </si>
  <si>
    <t>**</t>
  </si>
  <si>
    <t>Significance interval</t>
  </si>
  <si>
    <t>・</t>
  </si>
  <si>
    <t>Shapiro-Wilk Test,    H3.3 WT</t>
  </si>
  <si>
    <t>Wilcoxon rank sum test, W</t>
  </si>
  <si>
    <t>Wilcoxon rank sum test, p</t>
  </si>
  <si>
    <t>Welch t-test,T</t>
  </si>
  <si>
    <t>Welch t-test, p</t>
  </si>
  <si>
    <t>CpG1+CpG2 LINE1</t>
  </si>
  <si>
    <t>UPI-3</t>
  </si>
  <si>
    <t>UPI-13</t>
  </si>
  <si>
    <t>UPI-34</t>
  </si>
  <si>
    <t>UPI-35</t>
  </si>
  <si>
    <t>UPI-6</t>
  </si>
  <si>
    <t>UPI-7</t>
  </si>
  <si>
    <t>UPI-8</t>
  </si>
  <si>
    <t>UPI-21</t>
  </si>
  <si>
    <t>UPI-20</t>
  </si>
  <si>
    <t>UPI-9</t>
  </si>
  <si>
    <t>UPI-11</t>
  </si>
  <si>
    <t>UPI-12</t>
  </si>
  <si>
    <t>UPI-12.2</t>
  </si>
  <si>
    <t>UPI-5</t>
  </si>
  <si>
    <t>Replicate 1</t>
  </si>
  <si>
    <t>pg OPG/cells (Cell titer blue)</t>
  </si>
  <si>
    <t>centered values (value - mean replicate)</t>
  </si>
  <si>
    <t>Mean centered values over replicates</t>
  </si>
  <si>
    <t>Mean replicate</t>
  </si>
  <si>
    <t>UPI-15</t>
  </si>
  <si>
    <t>Replicate 2</t>
  </si>
  <si>
    <t>UPI-16</t>
  </si>
  <si>
    <t>Replicate 3</t>
  </si>
  <si>
    <t>Replicate 4</t>
  </si>
  <si>
    <t>Replicate 5</t>
  </si>
  <si>
    <t>Supplementary Figure 5b: OPG ELISA</t>
  </si>
  <si>
    <t>UPI-03</t>
  </si>
  <si>
    <t>Ct</t>
  </si>
  <si>
    <t>EBF2 kd</t>
  </si>
  <si>
    <t>GAPDH</t>
  </si>
  <si>
    <t>OPG</t>
  </si>
  <si>
    <t>Rel. Expression</t>
  </si>
  <si>
    <t>FC to sicontrol</t>
  </si>
  <si>
    <t>Supplementary Figure 5d: EBF2 knock-down</t>
  </si>
  <si>
    <t>UPI-37</t>
  </si>
  <si>
    <t>UPI-40</t>
  </si>
  <si>
    <t>UPI-45</t>
  </si>
  <si>
    <t>CTB</t>
  </si>
  <si>
    <t>Tag 0</t>
  </si>
  <si>
    <t>ALP</t>
  </si>
  <si>
    <t>ALP/CTB</t>
  </si>
  <si>
    <t>Mean ALP/CTB</t>
  </si>
  <si>
    <t>Cell line</t>
  </si>
  <si>
    <t>rel. Expression</t>
  </si>
  <si>
    <t>UPI-40 (rep1)</t>
  </si>
  <si>
    <t>UPI-40 (rep2)</t>
  </si>
  <si>
    <t>UPI-40 (rep3)</t>
  </si>
  <si>
    <t>UPI-38</t>
  </si>
  <si>
    <t>UPI-13 (rep1)</t>
  </si>
  <si>
    <t>UPI-13 (rep2)</t>
  </si>
  <si>
    <t>UPI-13 (rep3)</t>
  </si>
  <si>
    <t>UPI-13 (rep4)</t>
  </si>
  <si>
    <t>UPI-12 (rep1)</t>
  </si>
  <si>
    <t>UPI-12 (rep2)</t>
  </si>
  <si>
    <t>UPI-6 (rep1)</t>
  </si>
  <si>
    <t>UPI-6 (rep2)</t>
  </si>
  <si>
    <t>UPI-6 (rep3)</t>
  </si>
  <si>
    <t>UPI-6 (rep4)</t>
  </si>
  <si>
    <t>UPI-8 (rep1)</t>
  </si>
  <si>
    <t>UPI-8 (rep2)</t>
  </si>
  <si>
    <t>UPI-8 (rep3)</t>
  </si>
  <si>
    <t>UPI-8 (rep4)</t>
  </si>
  <si>
    <t>UPI-7 (rep1)</t>
  </si>
  <si>
    <t>UPI-7 (rep2)</t>
  </si>
  <si>
    <t>UPI-7 (rep3)</t>
  </si>
  <si>
    <t>UPI-3 (rep1)</t>
  </si>
  <si>
    <t>UPI-3 (rep2)</t>
  </si>
  <si>
    <t>UPI-19</t>
  </si>
  <si>
    <t>UPI-17</t>
  </si>
  <si>
    <t>Mean over replicates</t>
  </si>
  <si>
    <t>UPI-39</t>
  </si>
  <si>
    <t>UPI-4</t>
  </si>
  <si>
    <t>siRNAcontrol</t>
  </si>
  <si>
    <t>Log2 FC</t>
  </si>
  <si>
    <t>Figure 5d: EBF2 knock-down</t>
  </si>
  <si>
    <t>Sample</t>
  </si>
  <si>
    <t>dCt</t>
  </si>
  <si>
    <t>Ct, GAPDH</t>
  </si>
  <si>
    <t>Ct, RANKL</t>
  </si>
  <si>
    <t>dCt, RANKL-GAPDH</t>
  </si>
  <si>
    <t>Supplementary Figure 5a: RANKL expression</t>
  </si>
  <si>
    <t>Ct, OPG</t>
  </si>
  <si>
    <t>dCt, OPG-GAPDH</t>
  </si>
  <si>
    <t>Rel. Expression, OPG</t>
  </si>
  <si>
    <t>Sample (replicate)</t>
  </si>
  <si>
    <t>Supplementary Figure 5b: OPG expression</t>
  </si>
  <si>
    <t>Ct, EBF1</t>
  </si>
  <si>
    <t>Ct, EBF2</t>
  </si>
  <si>
    <t>Ct, EBF3</t>
  </si>
  <si>
    <t>Ct, EBF4</t>
  </si>
  <si>
    <t>dCt, EBF1</t>
  </si>
  <si>
    <t>dCt, EBF2</t>
  </si>
  <si>
    <t>dCt, EBF3</t>
  </si>
  <si>
    <t>dCt, EBF4</t>
  </si>
  <si>
    <t>rel. expr., EBF1</t>
  </si>
  <si>
    <t>rel. expr., EBF2</t>
  </si>
  <si>
    <t>rel. expr., EBF3</t>
  </si>
  <si>
    <t>rel. expr., EBF4</t>
  </si>
  <si>
    <t>UPI-13, replicate</t>
  </si>
  <si>
    <t>Condition</t>
  </si>
  <si>
    <t>UPI</t>
  </si>
  <si>
    <t>Material</t>
  </si>
  <si>
    <t>cells</t>
  </si>
  <si>
    <t>tissue</t>
  </si>
  <si>
    <t>VAF, c.103G&gt;T</t>
  </si>
  <si>
    <t>VAF, c.104G&gt;T</t>
  </si>
  <si>
    <t>UPI-3-T</t>
  </si>
  <si>
    <t>UPI-7-T</t>
  </si>
  <si>
    <t>UPI-13-T</t>
  </si>
  <si>
    <t>UPI-31-T</t>
  </si>
  <si>
    <t>UPI-32-T</t>
  </si>
  <si>
    <t>UPI-112-T</t>
  </si>
  <si>
    <t>UPI-3-C</t>
  </si>
  <si>
    <t>UPI-31-C</t>
  </si>
  <si>
    <t>UPI-32-C</t>
  </si>
  <si>
    <t>UPI-112-C</t>
  </si>
  <si>
    <t>PC1</t>
  </si>
  <si>
    <t>PC2</t>
  </si>
  <si>
    <t>wt</t>
  </si>
  <si>
    <t>mut</t>
  </si>
  <si>
    <t>GCTB-SC</t>
  </si>
  <si>
    <t>Tissue</t>
  </si>
  <si>
    <t>nt-SC</t>
  </si>
  <si>
    <t>Figure 2b: PCA of 450k data</t>
  </si>
  <si>
    <t>LMD</t>
  </si>
  <si>
    <t>I</t>
  </si>
  <si>
    <t>II</t>
  </si>
  <si>
    <t>III</t>
  </si>
  <si>
    <t>IV</t>
  </si>
  <si>
    <t>Genes/Mb</t>
  </si>
  <si>
    <t>Median size,bp</t>
  </si>
  <si>
    <t>ATAC peak density, LFC</t>
  </si>
  <si>
    <t>Mean size, bp</t>
  </si>
  <si>
    <t># Segments</t>
  </si>
  <si>
    <t>Max size, bp</t>
  </si>
  <si>
    <t>Min size, bp</t>
  </si>
  <si>
    <t>Total length, bp</t>
  </si>
  <si>
    <t>Two-sample T test, T</t>
  </si>
  <si>
    <t>Two-sample T test, p</t>
  </si>
  <si>
    <t>LMD summary information (Figures 3c and 3f)</t>
  </si>
  <si>
    <t>H3F3A status</t>
  </si>
  <si>
    <t>Figure 1b and Supplementary Figure 1c: Deep resequencing of H3F3A mutations with MiSeq</t>
  </si>
  <si>
    <t>H3.3 Group</t>
  </si>
  <si>
    <t>Supplementary Figure 5e: EBF expression</t>
  </si>
  <si>
    <t>CD31+</t>
  </si>
  <si>
    <t>CD45+ CD235+</t>
  </si>
  <si>
    <t>CD90+</t>
  </si>
  <si>
    <t>CD105+</t>
  </si>
  <si>
    <t>CTRL</t>
  </si>
  <si>
    <t>32.8 %</t>
  </si>
  <si>
    <t>87.0 %</t>
  </si>
  <si>
    <t>0.30 %</t>
  </si>
  <si>
    <t>0.76 %</t>
  </si>
  <si>
    <t>6.36 %</t>
  </si>
  <si>
    <t>5.82 %</t>
  </si>
  <si>
    <t>98.7 %</t>
  </si>
  <si>
    <t>91.6 %</t>
  </si>
  <si>
    <t>0.17 %</t>
  </si>
  <si>
    <t>2.99 %</t>
  </si>
  <si>
    <t>78.7 %</t>
  </si>
  <si>
    <t>93.9 %</t>
  </si>
  <si>
    <t>0 %</t>
  </si>
  <si>
    <t>38.3 %</t>
  </si>
  <si>
    <t>96.8 %</t>
  </si>
  <si>
    <t>98.3 %</t>
  </si>
  <si>
    <t>12.6 %</t>
  </si>
  <si>
    <t>46.6 %</t>
  </si>
  <si>
    <t>1.11 %</t>
  </si>
  <si>
    <t>1.00 %</t>
  </si>
  <si>
    <t>3.82 %</t>
  </si>
  <si>
    <t>5.53 %</t>
  </si>
  <si>
    <t>90.9 %</t>
  </si>
  <si>
    <t>85.8 %</t>
  </si>
  <si>
    <t>human bone marrow sample</t>
  </si>
  <si>
    <t>UPI-42</t>
  </si>
  <si>
    <t>t=2,846 df=9</t>
  </si>
  <si>
    <t>F test to compare variances, p</t>
  </si>
  <si>
    <t>One sample t-test to hypothetical value 0, p</t>
  </si>
  <si>
    <t>t, df</t>
  </si>
  <si>
    <t>Tag 15</t>
  </si>
  <si>
    <t>WT 0 and 15days</t>
  </si>
  <si>
    <t>MUT 0 and 15days</t>
  </si>
  <si>
    <t>WT and MUT day0</t>
  </si>
  <si>
    <t>paired two-sample T test, T</t>
  </si>
  <si>
    <t>WT and MUT day15</t>
  </si>
  <si>
    <t>Two-sample T test with Welch correction, T</t>
  </si>
  <si>
    <t>Two-sample T test with Welch correction, p</t>
  </si>
  <si>
    <t>t=2,202 df=5,191</t>
  </si>
  <si>
    <t>Supplementary Figure 1d: Quantification of MSC markers using FACS</t>
  </si>
  <si>
    <t>Mark</t>
  </si>
  <si>
    <t>TssA</t>
  </si>
  <si>
    <t>TssAFlnk</t>
  </si>
  <si>
    <t>TxFlnk</t>
  </si>
  <si>
    <t>Tx</t>
  </si>
  <si>
    <t>TxWk</t>
  </si>
  <si>
    <t>EnhG</t>
  </si>
  <si>
    <t>Enh</t>
  </si>
  <si>
    <t>ZNF/Rpts</t>
  </si>
  <si>
    <t>Het</t>
  </si>
  <si>
    <t>TssBiv</t>
  </si>
  <si>
    <t>BivFlnk</t>
  </si>
  <si>
    <t>EnhBiv</t>
  </si>
  <si>
    <t>ReprPC</t>
  </si>
  <si>
    <t>ReprPCWk</t>
  </si>
  <si>
    <t>Quies</t>
  </si>
  <si>
    <t>DNAm</t>
  </si>
  <si>
    <t>ATAC</t>
  </si>
  <si>
    <t>K9me3</t>
  </si>
  <si>
    <t>K27me3</t>
  </si>
  <si>
    <t>K4me1</t>
  </si>
  <si>
    <t>K27ac</t>
  </si>
  <si>
    <t>K36me3</t>
  </si>
  <si>
    <t>K4me3</t>
  </si>
  <si>
    <t>Figure 2f: Summarization of epigenetic alterations in ChromHMM states of the MSCs.</t>
  </si>
  <si>
    <t>Statistic</t>
  </si>
  <si>
    <t>Plotted values</t>
  </si>
  <si>
    <t>mean normalized coverage</t>
  </si>
  <si>
    <t>mean beta-value</t>
  </si>
  <si>
    <t>mean beta-value difference</t>
  </si>
  <si>
    <t>Group-wise means, H3.3 WT cells</t>
  </si>
  <si>
    <t>Group-wise means, H3.3 MUT cells</t>
  </si>
  <si>
    <t>SampleID</t>
  </si>
  <si>
    <t>121217_p5</t>
  </si>
  <si>
    <t>1309_msc_0</t>
  </si>
  <si>
    <t>old6_msc_0</t>
  </si>
  <si>
    <t>old6_ost_1</t>
  </si>
  <si>
    <t>old6_ost_2</t>
  </si>
  <si>
    <t>old6_ost_6</t>
  </si>
  <si>
    <t>old6_ost_24</t>
  </si>
  <si>
    <t>old6_ost_3d</t>
  </si>
  <si>
    <t>old6_ost_14d</t>
  </si>
  <si>
    <t>0208_msc_0</t>
  </si>
  <si>
    <t>0208_ost_1h</t>
  </si>
  <si>
    <t>0208_ost_2h</t>
  </si>
  <si>
    <t>0208_ost_6h</t>
  </si>
  <si>
    <t>0208_ost_24h</t>
  </si>
  <si>
    <t>0208_ost_3d</t>
  </si>
  <si>
    <t>0208_ost_7d</t>
  </si>
  <si>
    <t>old5 ost 1h</t>
  </si>
  <si>
    <t>old5 ost 2h</t>
  </si>
  <si>
    <t>old5 ost 6h</t>
  </si>
  <si>
    <t>1309 msc 0</t>
  </si>
  <si>
    <t>1309 ost 1</t>
  </si>
  <si>
    <t>1309 ost 2</t>
  </si>
  <si>
    <t>1309 ost 6</t>
  </si>
  <si>
    <t>1309 ost 24</t>
  </si>
  <si>
    <t>1309 ost 3d</t>
  </si>
  <si>
    <t>old 5 ost 24</t>
  </si>
  <si>
    <t>old 5 ost 3d</t>
  </si>
  <si>
    <t>old 5 ost 7d</t>
  </si>
  <si>
    <t>old 5 ost 21d</t>
  </si>
  <si>
    <t>old5 ost 0</t>
  </si>
  <si>
    <t>1309 ost 7d</t>
  </si>
  <si>
    <t>0208 0</t>
  </si>
  <si>
    <t>old6 0</t>
  </si>
  <si>
    <t>DEX_0_young_TC5</t>
  </si>
  <si>
    <t>DEX_0.5_young_TC5</t>
  </si>
  <si>
    <t>DEX_1_young_TC5</t>
  </si>
  <si>
    <t>DEX_2_young_TC5</t>
  </si>
  <si>
    <t>DEX_4_young_TC5</t>
  </si>
  <si>
    <t>DEX_6_young_TC5</t>
  </si>
  <si>
    <t>DEX_8_young_TC5</t>
  </si>
  <si>
    <t>DEX_12_young_TC5</t>
  </si>
  <si>
    <t>DEX_16_young_TC5</t>
  </si>
  <si>
    <t>DEX_24_young_TC5</t>
  </si>
  <si>
    <t>DEX_48_young_TC5</t>
  </si>
  <si>
    <t>DEX_72_young_TC5</t>
  </si>
  <si>
    <t>DEX_120_young_TC5</t>
  </si>
  <si>
    <t>DEX_168_young_TC5</t>
  </si>
  <si>
    <t>DEX_336_young_TC5</t>
  </si>
  <si>
    <t>DEX_504_young_TC5</t>
  </si>
  <si>
    <t>DEX_12_young_TC4</t>
  </si>
  <si>
    <t>DEX_336_young_TC4</t>
  </si>
  <si>
    <t>DEX_16_young_TC4</t>
  </si>
  <si>
    <t>DEX_1_young_TC4</t>
  </si>
  <si>
    <t>DEX_504_young_TC4</t>
  </si>
  <si>
    <t>DEX_24_young_TC4</t>
  </si>
  <si>
    <t>DEX_2_young_TC4</t>
  </si>
  <si>
    <t>DEX_0.5_young_TC4</t>
  </si>
  <si>
    <t>DEX_72_young_TC4</t>
  </si>
  <si>
    <t>DEX_6_young_TC4</t>
  </si>
  <si>
    <t>DEX_168_young_TC4</t>
  </si>
  <si>
    <t>DEX_8_young_TC4</t>
  </si>
  <si>
    <t>DEX_0_young_TC4</t>
  </si>
  <si>
    <t>DEX_8_young_milli</t>
  </si>
  <si>
    <t>DEX_12_young_milli</t>
  </si>
  <si>
    <t>DEX_16_young_milli</t>
  </si>
  <si>
    <t>DEX_24_young_milli</t>
  </si>
  <si>
    <t>DEX_48_young_milli</t>
  </si>
  <si>
    <t>DEX_72_young_milli</t>
  </si>
  <si>
    <t>DEX_96_young_milli</t>
  </si>
  <si>
    <t>MSC_0_young_milli</t>
  </si>
  <si>
    <t>DEX_120_young_milli</t>
  </si>
  <si>
    <t>DEX_168_young_milli</t>
  </si>
  <si>
    <t>DEX_336_young_milli</t>
  </si>
  <si>
    <t>DEX_504_young_milli</t>
  </si>
  <si>
    <t>DEX_0.5_young_milli</t>
  </si>
  <si>
    <t>DEX_1_young_milli</t>
  </si>
  <si>
    <t>DEX_2_young_milli</t>
  </si>
  <si>
    <t>DEX_4_young_milli</t>
  </si>
  <si>
    <t>DEX_0.5_old_4</t>
  </si>
  <si>
    <t>DEX_1_old4</t>
  </si>
  <si>
    <t>MSC_0_old4</t>
  </si>
  <si>
    <t>DEX_4_old4</t>
  </si>
  <si>
    <t>DEX_2_old4</t>
  </si>
  <si>
    <t>DEX_6_old4</t>
  </si>
  <si>
    <t>DEX_8_old4</t>
  </si>
  <si>
    <t>DEX_12_old4</t>
  </si>
  <si>
    <t>DEX_16_old4</t>
  </si>
  <si>
    <t>DEX_72_old4</t>
  </si>
  <si>
    <t>DEX_168_old4</t>
  </si>
  <si>
    <t>DEX_336_old4</t>
  </si>
  <si>
    <t>DEX_504_old4</t>
  </si>
  <si>
    <t>DEX_48_old4</t>
  </si>
  <si>
    <t>DEX_24_old3</t>
  </si>
  <si>
    <t>DEX_48_old3</t>
  </si>
  <si>
    <t>DEX_96_old3</t>
  </si>
  <si>
    <t>DEX_120_old3</t>
  </si>
  <si>
    <t>DEX_336_old3</t>
  </si>
  <si>
    <t>DEX_504_old3</t>
  </si>
  <si>
    <t>DEX_0_old3</t>
  </si>
  <si>
    <t>DEX_0_old3.1</t>
  </si>
  <si>
    <t>DEX_0_old2</t>
  </si>
  <si>
    <t>DEX_0.5_old2</t>
  </si>
  <si>
    <t>DEX_1_old2</t>
  </si>
  <si>
    <t>DEX_0.5_old3</t>
  </si>
  <si>
    <t>DEX_2_old2</t>
  </si>
  <si>
    <t>DEX_4_old2</t>
  </si>
  <si>
    <t>DEX_6_old2</t>
  </si>
  <si>
    <t>DEX_12_old2</t>
  </si>
  <si>
    <t>DEX_16_old2</t>
  </si>
  <si>
    <t>DEX_24_old2</t>
  </si>
  <si>
    <t>DEX_1_old3</t>
  </si>
  <si>
    <t>DEX_72_old2</t>
  </si>
  <si>
    <t>DEX_120_old2</t>
  </si>
  <si>
    <t>DEX_168_old2</t>
  </si>
  <si>
    <t>DEX_336_old2</t>
  </si>
  <si>
    <t>DEX_504_old2</t>
  </si>
  <si>
    <t>DEX_2_old3</t>
  </si>
  <si>
    <t>DEX_4_old3</t>
  </si>
  <si>
    <t>DEX_6_old3</t>
  </si>
  <si>
    <t>DEX_8_old3</t>
  </si>
  <si>
    <t>DEX_12_old3</t>
  </si>
  <si>
    <t>DEX_16_old3</t>
  </si>
  <si>
    <t>group</t>
  </si>
  <si>
    <t>MSC_diff</t>
  </si>
  <si>
    <t>diff_hours</t>
  </si>
  <si>
    <t>PC3</t>
  </si>
  <si>
    <t>PC4</t>
  </si>
  <si>
    <t>PC5</t>
  </si>
  <si>
    <t>DiffStage</t>
  </si>
  <si>
    <t>very_early</t>
  </si>
  <si>
    <t>early</t>
  </si>
  <si>
    <t>mid</t>
  </si>
  <si>
    <t>late</t>
  </si>
  <si>
    <t>Experiment</t>
  </si>
  <si>
    <t>H3.3_MUT</t>
  </si>
  <si>
    <t>H3.3_WT</t>
  </si>
  <si>
    <t>Supplementary Figure 3a: LINE1 methylation measured using MassARRAY</t>
  </si>
  <si>
    <t>Mean methylation</t>
  </si>
  <si>
    <t xml:space="preserve">Figure 3b: Mean genome-wide DNA methylation </t>
  </si>
  <si>
    <t>&lt;0.0001</t>
  </si>
  <si>
    <t>t=9.426 df=12</t>
  </si>
  <si>
    <t>t=2.336 df=13</t>
  </si>
  <si>
    <t>t=3.07 df=7</t>
  </si>
  <si>
    <t>t=1.837 df=6</t>
  </si>
  <si>
    <t>t=1.549 df=13</t>
  </si>
  <si>
    <t>Figure 6b: Differentiation and GCTB transcriptome joint PCA</t>
  </si>
  <si>
    <t>Figure 6f: ALP quantification</t>
  </si>
  <si>
    <t>coverage delta (MUT-WT), root-mean-square standardized</t>
  </si>
  <si>
    <t>Mean normalized ChIP-seq coverage of histone marks in LMDs, H3.3 WT (Figure 3e)</t>
  </si>
  <si>
    <t>Mean normalized ChIP-seq coverage of histone marks in LMDs, H3.3 MUT</t>
  </si>
  <si>
    <t>Mean difference, root-mean-square standardized (Figure 3h)</t>
  </si>
  <si>
    <t>ATAC lost peaks/Mb</t>
  </si>
  <si>
    <t>ATAC, # lost peaks</t>
  </si>
  <si>
    <t>ATAC, #gained peaks</t>
  </si>
  <si>
    <t>ATAC gained peaks/Mb</t>
  </si>
  <si>
    <t>t=2.653; df=5.004</t>
  </si>
  <si>
    <t>t=3.427; df=2.04</t>
  </si>
  <si>
    <t>t=1.654; df=4</t>
  </si>
  <si>
    <t>t=0.6257; df=4</t>
  </si>
  <si>
    <t>t=1.899; df=12</t>
  </si>
  <si>
    <t>t=6.969; df=3</t>
  </si>
  <si>
    <t>t=4.728; df=3</t>
  </si>
  <si>
    <t>F test for the equality of variances, p</t>
  </si>
  <si>
    <t>subject</t>
  </si>
  <si>
    <t>Young121217</t>
  </si>
  <si>
    <t>Young1309</t>
  </si>
  <si>
    <t>old6</t>
  </si>
  <si>
    <t>Young0208</t>
  </si>
  <si>
    <t>old5</t>
  </si>
  <si>
    <t>young_TC5</t>
  </si>
  <si>
    <t>young_TC4</t>
  </si>
  <si>
    <t>young_milli</t>
  </si>
  <si>
    <t>old4</t>
  </si>
  <si>
    <t>old3</t>
  </si>
  <si>
    <t>old2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</si>
</sst>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00E+00"/>
    <numFmt numFmtId="167" formatCode="0.00000"/>
    <numFmt numFmtId="168" formatCode="0.0000"/>
  </numFmts>
  <fonts count="16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3" fillId="0" borderId="0" xfId="0" applyFont="1"/>
    <xf numFmtId="0" fontId="0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/>
    <xf numFmtId="0" fontId="0" fillId="0" borderId="0" xfId="0" applyBorder="1"/>
    <xf numFmtId="0" fontId="2" fillId="0" borderId="3" xfId="0" applyFont="1" applyBorder="1"/>
    <xf numFmtId="164" fontId="0" fillId="0" borderId="2" xfId="0" applyNumberFormat="1" applyBorder="1"/>
    <xf numFmtId="164" fontId="0" fillId="0" borderId="0" xfId="0" applyNumberFormat="1" applyBorder="1"/>
    <xf numFmtId="0" fontId="1" fillId="0" borderId="0" xfId="0" applyFont="1"/>
    <xf numFmtId="0" fontId="6" fillId="0" borderId="0" xfId="0" applyFont="1" applyAlignment="1">
      <alignment horizontal="center"/>
    </xf>
    <xf numFmtId="0" fontId="0" fillId="0" borderId="4" xfId="0" applyBorder="1"/>
    <xf numFmtId="0" fontId="0" fillId="0" borderId="5" xfId="0" applyBorder="1"/>
    <xf numFmtId="0" fontId="2" fillId="0" borderId="5" xfId="0" applyFont="1" applyBorder="1"/>
    <xf numFmtId="0" fontId="0" fillId="0" borderId="6" xfId="0" applyBorder="1"/>
    <xf numFmtId="0" fontId="2" fillId="0" borderId="7" xfId="0" applyFont="1" applyBorder="1"/>
    <xf numFmtId="164" fontId="0" fillId="0" borderId="8" xfId="0" applyNumberFormat="1" applyBorder="1"/>
    <xf numFmtId="0" fontId="0" fillId="0" borderId="1" xfId="0" applyBorder="1"/>
    <xf numFmtId="164" fontId="0" fillId="0" borderId="3" xfId="0" applyNumberFormat="1" applyBorder="1"/>
    <xf numFmtId="164" fontId="0" fillId="0" borderId="1" xfId="0" applyNumberFormat="1" applyBorder="1"/>
    <xf numFmtId="164" fontId="0" fillId="0" borderId="7" xfId="0" applyNumberForma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0" fillId="0" borderId="8" xfId="0" applyBorder="1"/>
    <xf numFmtId="0" fontId="0" fillId="0" borderId="7" xfId="0" applyBorder="1"/>
    <xf numFmtId="11" fontId="0" fillId="0" borderId="5" xfId="0" applyNumberFormat="1" applyBorder="1"/>
    <xf numFmtId="11" fontId="0" fillId="0" borderId="6" xfId="0" applyNumberFormat="1" applyBorder="1"/>
    <xf numFmtId="0" fontId="0" fillId="0" borderId="2" xfId="0" applyBorder="1"/>
    <xf numFmtId="11" fontId="0" fillId="0" borderId="0" xfId="0" applyNumberFormat="1" applyBorder="1"/>
    <xf numFmtId="11" fontId="0" fillId="0" borderId="8" xfId="0" applyNumberFormat="1" applyBorder="1"/>
    <xf numFmtId="11" fontId="0" fillId="0" borderId="4" xfId="0" applyNumberFormat="1" applyBorder="1"/>
    <xf numFmtId="11" fontId="0" fillId="0" borderId="2" xfId="0" applyNumberFormat="1" applyBorder="1"/>
    <xf numFmtId="0" fontId="0" fillId="0" borderId="9" xfId="0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7" fillId="0" borderId="0" xfId="0" applyFont="1" applyFill="1"/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3" fillId="0" borderId="0" xfId="0" applyFont="1" applyFill="1"/>
    <xf numFmtId="0" fontId="7" fillId="0" borderId="4" xfId="0" applyFont="1" applyFill="1" applyBorder="1"/>
    <xf numFmtId="0" fontId="7" fillId="0" borderId="5" xfId="0" applyFont="1" applyFill="1" applyBorder="1"/>
    <xf numFmtId="0" fontId="7" fillId="0" borderId="2" xfId="0" applyFont="1" applyFill="1" applyBorder="1"/>
    <xf numFmtId="0" fontId="7" fillId="0" borderId="0" xfId="0" applyFont="1" applyFill="1" applyBorder="1"/>
    <xf numFmtId="164" fontId="0" fillId="0" borderId="0" xfId="0" applyNumberFormat="1" applyFill="1" applyBorder="1" applyAlignment="1">
      <alignment horizontal="center"/>
    </xf>
    <xf numFmtId="0" fontId="7" fillId="0" borderId="3" xfId="0" applyFont="1" applyFill="1" applyBorder="1"/>
    <xf numFmtId="164" fontId="0" fillId="0" borderId="1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0" fontId="0" fillId="0" borderId="0" xfId="0" applyFill="1" applyAlignment="1">
      <alignment horizontal="right"/>
    </xf>
    <xf numFmtId="2" fontId="0" fillId="0" borderId="0" xfId="0" applyNumberFormat="1"/>
    <xf numFmtId="0" fontId="2" fillId="0" borderId="0" xfId="0" applyFont="1"/>
    <xf numFmtId="2" fontId="0" fillId="0" borderId="0" xfId="0" applyNumberFormat="1" applyBorder="1"/>
    <xf numFmtId="0" fontId="8" fillId="0" borderId="5" xfId="0" applyFont="1" applyFill="1" applyBorder="1" applyAlignment="1">
      <alignment horizontal="right"/>
    </xf>
    <xf numFmtId="0" fontId="0" fillId="0" borderId="5" xfId="0" applyFont="1" applyBorder="1"/>
    <xf numFmtId="0" fontId="8" fillId="0" borderId="5" xfId="0" applyFont="1" applyFill="1" applyBorder="1"/>
    <xf numFmtId="0" fontId="0" fillId="0" borderId="6" xfId="0" applyFont="1" applyBorder="1"/>
    <xf numFmtId="0" fontId="8" fillId="0" borderId="1" xfId="0" applyFont="1" applyFill="1" applyBorder="1"/>
    <xf numFmtId="0" fontId="0" fillId="0" borderId="1" xfId="0" applyFont="1" applyBorder="1"/>
    <xf numFmtId="0" fontId="9" fillId="0" borderId="1" xfId="0" applyFont="1" applyFill="1" applyBorder="1"/>
    <xf numFmtId="0" fontId="9" fillId="0" borderId="0" xfId="0" applyFont="1" applyFill="1" applyBorder="1"/>
    <xf numFmtId="0" fontId="9" fillId="0" borderId="8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8" fillId="0" borderId="1" xfId="0" applyFont="1" applyFill="1" applyBorder="1" applyAlignment="1">
      <alignment horizontal="center"/>
    </xf>
    <xf numFmtId="167" fontId="9" fillId="0" borderId="0" xfId="0" applyNumberFormat="1" applyFont="1" applyFill="1" applyBorder="1"/>
    <xf numFmtId="167" fontId="9" fillId="0" borderId="1" xfId="0" applyNumberFormat="1" applyFont="1" applyFill="1" applyBorder="1"/>
    <xf numFmtId="166" fontId="9" fillId="0" borderId="0" xfId="0" applyNumberFormat="1" applyFont="1" applyFill="1" applyBorder="1"/>
    <xf numFmtId="166" fontId="9" fillId="0" borderId="1" xfId="0" applyNumberFormat="1" applyFont="1" applyFill="1" applyBorder="1"/>
    <xf numFmtId="166" fontId="9" fillId="0" borderId="8" xfId="0" applyNumberFormat="1" applyFont="1" applyFill="1" applyBorder="1"/>
    <xf numFmtId="166" fontId="0" fillId="0" borderId="8" xfId="0" applyNumberFormat="1" applyFill="1" applyBorder="1" applyAlignment="1">
      <alignment horizontal="right"/>
    </xf>
    <xf numFmtId="166" fontId="0" fillId="0" borderId="7" xfId="0" applyNumberFormat="1" applyFill="1" applyBorder="1" applyAlignment="1">
      <alignment horizontal="right"/>
    </xf>
    <xf numFmtId="0" fontId="7" fillId="0" borderId="9" xfId="0" applyFont="1" applyFill="1" applyBorder="1"/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2" fillId="0" borderId="9" xfId="0" applyFont="1" applyFill="1" applyBorder="1"/>
    <xf numFmtId="0" fontId="7" fillId="0" borderId="11" xfId="0" applyFont="1" applyFill="1" applyBorder="1" applyAlignment="1">
      <alignment horizontal="right"/>
    </xf>
    <xf numFmtId="0" fontId="2" fillId="0" borderId="2" xfId="0" applyFont="1" applyBorder="1"/>
    <xf numFmtId="0" fontId="0" fillId="0" borderId="3" xfId="0" applyBorder="1"/>
    <xf numFmtId="2" fontId="0" fillId="0" borderId="1" xfId="0" applyNumberFormat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2" fontId="2" fillId="0" borderId="5" xfId="0" applyNumberFormat="1" applyFont="1" applyFill="1" applyBorder="1"/>
    <xf numFmtId="0" fontId="2" fillId="0" borderId="4" xfId="0" applyFont="1" applyBorder="1"/>
    <xf numFmtId="2" fontId="0" fillId="0" borderId="8" xfId="0" applyNumberFormat="1" applyBorder="1"/>
    <xf numFmtId="2" fontId="0" fillId="0" borderId="7" xfId="0" applyNumberFormat="1" applyBorder="1"/>
    <xf numFmtId="0" fontId="9" fillId="0" borderId="0" xfId="0" applyFont="1" applyBorder="1"/>
    <xf numFmtId="0" fontId="9" fillId="0" borderId="1" xfId="0" applyFont="1" applyBorder="1"/>
    <xf numFmtId="4" fontId="9" fillId="0" borderId="0" xfId="0" applyNumberFormat="1" applyFont="1" applyBorder="1"/>
    <xf numFmtId="4" fontId="9" fillId="0" borderId="1" xfId="0" applyNumberFormat="1" applyFont="1" applyBorder="1"/>
    <xf numFmtId="3" fontId="9" fillId="0" borderId="0" xfId="0" applyNumberFormat="1" applyFont="1" applyBorder="1"/>
    <xf numFmtId="3" fontId="9" fillId="0" borderId="1" xfId="0" applyNumberFormat="1" applyFont="1" applyBorder="1"/>
    <xf numFmtId="0" fontId="8" fillId="0" borderId="10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2" fontId="2" fillId="0" borderId="10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12" xfId="0" applyFont="1" applyBorder="1" applyAlignment="1">
      <alignment horizontal="right"/>
    </xf>
    <xf numFmtId="2" fontId="8" fillId="0" borderId="13" xfId="0" applyNumberFormat="1" applyFont="1" applyBorder="1"/>
    <xf numFmtId="2" fontId="8" fillId="0" borderId="14" xfId="0" applyNumberFormat="1" applyFont="1" applyBorder="1"/>
    <xf numFmtId="164" fontId="8" fillId="0" borderId="13" xfId="0" applyNumberFormat="1" applyFont="1" applyBorder="1"/>
    <xf numFmtId="164" fontId="8" fillId="0" borderId="14" xfId="0" applyNumberFormat="1" applyFont="1" applyBorder="1"/>
    <xf numFmtId="0" fontId="2" fillId="0" borderId="10" xfId="0" applyFont="1" applyFill="1" applyBorder="1"/>
    <xf numFmtId="164" fontId="0" fillId="0" borderId="10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0" fontId="3" fillId="0" borderId="0" xfId="0" applyFont="1" applyBorder="1"/>
    <xf numFmtId="2" fontId="2" fillId="0" borderId="0" xfId="0" applyNumberFormat="1" applyFont="1" applyFill="1" applyBorder="1"/>
    <xf numFmtId="166" fontId="2" fillId="0" borderId="0" xfId="0" applyNumberFormat="1" applyFont="1" applyFill="1" applyBorder="1" applyAlignment="1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11" xfId="0" applyBorder="1"/>
    <xf numFmtId="0" fontId="2" fillId="0" borderId="9" xfId="0" applyFont="1" applyBorder="1" applyAlignment="1">
      <alignment horizontal="right"/>
    </xf>
    <xf numFmtId="0" fontId="0" fillId="0" borderId="0" xfId="0" applyFont="1" applyBorder="1"/>
    <xf numFmtId="0" fontId="0" fillId="0" borderId="8" xfId="0" applyFont="1" applyBorder="1"/>
    <xf numFmtId="0" fontId="0" fillId="0" borderId="7" xfId="0" applyFont="1" applyBorder="1"/>
    <xf numFmtId="0" fontId="0" fillId="0" borderId="0" xfId="0" applyFont="1" applyFill="1" applyBorder="1"/>
    <xf numFmtId="164" fontId="0" fillId="0" borderId="0" xfId="0" applyNumberFormat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12" fillId="0" borderId="2" xfId="0" applyFont="1" applyFill="1" applyBorder="1" applyAlignment="1">
      <alignment horizontal="left"/>
    </xf>
    <xf numFmtId="0" fontId="14" fillId="0" borderId="3" xfId="0" applyFont="1" applyFill="1" applyBorder="1" applyAlignment="1">
      <alignment horizontal="left"/>
    </xf>
    <xf numFmtId="2" fontId="2" fillId="0" borderId="8" xfId="0" applyNumberFormat="1" applyFont="1" applyFill="1" applyBorder="1" applyAlignment="1">
      <alignment horizontal="right"/>
    </xf>
    <xf numFmtId="2" fontId="2" fillId="0" borderId="7" xfId="0" applyNumberFormat="1" applyFont="1" applyFill="1" applyBorder="1" applyAlignment="1">
      <alignment horizontal="right"/>
    </xf>
    <xf numFmtId="2" fontId="0" fillId="0" borderId="0" xfId="0" applyNumberFormat="1" applyFont="1" applyFill="1" applyBorder="1"/>
    <xf numFmtId="166" fontId="0" fillId="0" borderId="8" xfId="0" applyNumberFormat="1" applyFont="1" applyFill="1" applyBorder="1"/>
    <xf numFmtId="168" fontId="0" fillId="0" borderId="0" xfId="0" applyNumberFormat="1" applyFont="1" applyFill="1" applyBorder="1"/>
    <xf numFmtId="167" fontId="0" fillId="0" borderId="8" xfId="0" applyNumberFormat="1" applyFont="1" applyFill="1" applyBorder="1"/>
    <xf numFmtId="0" fontId="0" fillId="0" borderId="0" xfId="0" applyFont="1" applyFill="1"/>
    <xf numFmtId="2" fontId="0" fillId="0" borderId="2" xfId="0" applyNumberFormat="1" applyFont="1" applyFill="1" applyBorder="1"/>
    <xf numFmtId="166" fontId="0" fillId="0" borderId="2" xfId="0" applyNumberFormat="1" applyFont="1" applyFill="1" applyBorder="1" applyAlignment="1"/>
    <xf numFmtId="166" fontId="0" fillId="0" borderId="0" xfId="0" applyNumberFormat="1" applyFont="1" applyFill="1" applyBorder="1" applyAlignment="1"/>
    <xf numFmtId="166" fontId="0" fillId="0" borderId="8" xfId="0" applyNumberFormat="1" applyFont="1" applyFill="1" applyBorder="1" applyAlignment="1"/>
    <xf numFmtId="2" fontId="0" fillId="0" borderId="0" xfId="0" applyNumberFormat="1" applyFont="1" applyFill="1"/>
    <xf numFmtId="2" fontId="0" fillId="0" borderId="1" xfId="0" applyNumberFormat="1" applyFont="1" applyFill="1" applyBorder="1"/>
    <xf numFmtId="166" fontId="0" fillId="0" borderId="7" xfId="0" applyNumberFormat="1" applyFont="1" applyFill="1" applyBorder="1"/>
    <xf numFmtId="0" fontId="0" fillId="0" borderId="4" xfId="0" applyFont="1" applyBorder="1"/>
    <xf numFmtId="0" fontId="0" fillId="0" borderId="2" xfId="0" applyFont="1" applyBorder="1"/>
    <xf numFmtId="0" fontId="0" fillId="0" borderId="3" xfId="0" applyFont="1" applyBorder="1"/>
    <xf numFmtId="2" fontId="0" fillId="0" borderId="3" xfId="0" applyNumberFormat="1" applyFont="1" applyFill="1" applyBorder="1"/>
    <xf numFmtId="2" fontId="0" fillId="0" borderId="7" xfId="0" applyNumberFormat="1" applyFont="1" applyFill="1" applyBorder="1"/>
    <xf numFmtId="166" fontId="0" fillId="0" borderId="3" xfId="0" applyNumberFormat="1" applyFont="1" applyFill="1" applyBorder="1" applyAlignment="1"/>
    <xf numFmtId="166" fontId="0" fillId="0" borderId="1" xfId="0" applyNumberFormat="1" applyFont="1" applyFill="1" applyBorder="1" applyAlignment="1"/>
    <xf numFmtId="166" fontId="0" fillId="0" borderId="7" xfId="0" applyNumberFormat="1" applyFont="1" applyFill="1" applyBorder="1" applyAlignment="1"/>
    <xf numFmtId="2" fontId="0" fillId="0" borderId="4" xfId="0" applyNumberFormat="1" applyFont="1" applyFill="1" applyBorder="1"/>
    <xf numFmtId="2" fontId="0" fillId="0" borderId="0" xfId="0" applyNumberFormat="1" applyFont="1" applyFill="1" applyAlignment="1">
      <alignment horizontal="right"/>
    </xf>
    <xf numFmtId="168" fontId="0" fillId="0" borderId="0" xfId="0" applyNumberFormat="1" applyFont="1" applyFill="1"/>
    <xf numFmtId="164" fontId="0" fillId="0" borderId="0" xfId="0" applyNumberFormat="1" applyFont="1" applyFill="1" applyBorder="1"/>
    <xf numFmtId="167" fontId="0" fillId="0" borderId="0" xfId="0" applyNumberFormat="1" applyFont="1" applyFill="1"/>
    <xf numFmtId="164" fontId="0" fillId="0" borderId="1" xfId="0" applyNumberFormat="1" applyFont="1" applyFill="1" applyBorder="1"/>
    <xf numFmtId="167" fontId="0" fillId="0" borderId="7" xfId="0" applyNumberFormat="1" applyFont="1" applyFill="1" applyBorder="1"/>
    <xf numFmtId="2" fontId="0" fillId="0" borderId="0" xfId="0" applyNumberFormat="1" applyFont="1" applyBorder="1"/>
    <xf numFmtId="164" fontId="0" fillId="0" borderId="0" xfId="0" applyNumberFormat="1" applyFont="1" applyBorder="1"/>
    <xf numFmtId="168" fontId="0" fillId="0" borderId="0" xfId="0" applyNumberFormat="1" applyFont="1" applyBorder="1"/>
    <xf numFmtId="2" fontId="0" fillId="0" borderId="5" xfId="0" applyNumberFormat="1" applyFont="1" applyFill="1" applyBorder="1"/>
    <xf numFmtId="0" fontId="0" fillId="0" borderId="6" xfId="0" applyFont="1" applyFill="1" applyBorder="1"/>
    <xf numFmtId="164" fontId="0" fillId="0" borderId="8" xfId="0" applyNumberFormat="1" applyFont="1" applyBorder="1"/>
    <xf numFmtId="2" fontId="0" fillId="0" borderId="1" xfId="0" applyNumberFormat="1" applyFont="1" applyBorder="1"/>
    <xf numFmtId="164" fontId="0" fillId="0" borderId="1" xfId="0" applyNumberFormat="1" applyFont="1" applyBorder="1"/>
    <xf numFmtId="164" fontId="0" fillId="0" borderId="7" xfId="0" applyNumberFormat="1" applyFont="1" applyBorder="1"/>
    <xf numFmtId="0" fontId="2" fillId="0" borderId="11" xfId="0" applyFont="1" applyFill="1" applyBorder="1"/>
    <xf numFmtId="2" fontId="2" fillId="0" borderId="9" xfId="0" applyNumberFormat="1" applyFont="1" applyFill="1" applyBorder="1"/>
    <xf numFmtId="2" fontId="2" fillId="0" borderId="10" xfId="0" applyNumberFormat="1" applyFont="1" applyFill="1" applyBorder="1"/>
    <xf numFmtId="0" fontId="2" fillId="0" borderId="9" xfId="0" applyFont="1" applyFill="1" applyBorder="1" applyAlignment="1"/>
    <xf numFmtId="0" fontId="2" fillId="0" borderId="10" xfId="0" applyFont="1" applyFill="1" applyBorder="1" applyAlignment="1"/>
    <xf numFmtId="0" fontId="2" fillId="0" borderId="11" xfId="0" applyFont="1" applyFill="1" applyBorder="1" applyAlignment="1"/>
    <xf numFmtId="0" fontId="2" fillId="0" borderId="2" xfId="0" applyFont="1" applyFill="1" applyBorder="1"/>
    <xf numFmtId="0" fontId="2" fillId="0" borderId="0" xfId="0" applyFont="1" applyFill="1"/>
    <xf numFmtId="2" fontId="2" fillId="0" borderId="2" xfId="0" applyNumberFormat="1" applyFont="1" applyFill="1" applyBorder="1"/>
    <xf numFmtId="0" fontId="2" fillId="0" borderId="3" xfId="0" applyFont="1" applyFill="1" applyBorder="1"/>
    <xf numFmtId="0" fontId="11" fillId="0" borderId="0" xfId="0" applyFont="1"/>
    <xf numFmtId="2" fontId="2" fillId="0" borderId="0" xfId="0" applyNumberFormat="1" applyFont="1" applyFill="1"/>
    <xf numFmtId="0" fontId="11" fillId="0" borderId="5" xfId="0" applyFont="1" applyBorder="1"/>
    <xf numFmtId="0" fontId="11" fillId="0" borderId="5" xfId="0" applyFont="1" applyBorder="1" applyAlignment="1">
      <alignment horizontal="right"/>
    </xf>
    <xf numFmtId="0" fontId="11" fillId="0" borderId="6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49" fontId="15" fillId="0" borderId="2" xfId="0" applyNumberFormat="1" applyFont="1" applyFill="1" applyBorder="1"/>
    <xf numFmtId="0" fontId="10" fillId="0" borderId="2" xfId="0" applyFont="1" applyFill="1" applyBorder="1"/>
    <xf numFmtId="167" fontId="2" fillId="0" borderId="0" xfId="0" applyNumberFormat="1" applyFont="1" applyFill="1"/>
    <xf numFmtId="0" fontId="2" fillId="0" borderId="0" xfId="0" applyFont="1" applyFill="1" applyBorder="1" applyAlignment="1"/>
    <xf numFmtId="0" fontId="2" fillId="0" borderId="4" xfId="0" applyFont="1" applyFill="1" applyBorder="1"/>
    <xf numFmtId="0" fontId="2" fillId="0" borderId="2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0" fontId="11" fillId="0" borderId="15" xfId="0" applyFont="1" applyBorder="1"/>
    <xf numFmtId="0" fontId="11" fillId="0" borderId="13" xfId="0" applyFont="1" applyBorder="1" applyAlignment="1">
      <alignment horizontal="right"/>
    </xf>
    <xf numFmtId="0" fontId="11" fillId="0" borderId="14" xfId="0" applyFont="1" applyBorder="1"/>
    <xf numFmtId="0" fontId="11" fillId="0" borderId="7" xfId="0" applyFont="1" applyBorder="1"/>
    <xf numFmtId="0" fontId="11" fillId="0" borderId="13" xfId="0" applyFont="1" applyBorder="1"/>
    <xf numFmtId="0" fontId="10" fillId="0" borderId="7" xfId="0" applyFont="1" applyBorder="1" applyAlignment="1">
      <alignment horizontal="right"/>
    </xf>
    <xf numFmtId="0" fontId="12" fillId="0" borderId="15" xfId="0" applyFont="1" applyBorder="1"/>
    <xf numFmtId="0" fontId="12" fillId="0" borderId="13" xfId="0" applyFont="1" applyBorder="1" applyAlignment="1">
      <alignment horizontal="right"/>
    </xf>
    <xf numFmtId="0" fontId="12" fillId="0" borderId="14" xfId="0" applyFont="1" applyBorder="1"/>
    <xf numFmtId="0" fontId="7" fillId="0" borderId="8" xfId="0" applyFont="1" applyFill="1" applyBorder="1"/>
    <xf numFmtId="0" fontId="7" fillId="0" borderId="7" xfId="0" applyFont="1" applyFill="1" applyBorder="1"/>
    <xf numFmtId="0" fontId="12" fillId="0" borderId="14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165" fontId="11" fillId="0" borderId="13" xfId="0" applyNumberFormat="1" applyFont="1" applyBorder="1" applyAlignment="1">
      <alignment horizontal="right"/>
    </xf>
    <xf numFmtId="165" fontId="11" fillId="0" borderId="14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12" fillId="0" borderId="15" xfId="0" applyFont="1" applyBorder="1" applyAlignment="1">
      <alignment horizontal="right"/>
    </xf>
    <xf numFmtId="0" fontId="8" fillId="0" borderId="13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0" fontId="8" fillId="0" borderId="7" xfId="0" applyFont="1" applyFill="1" applyBorder="1"/>
    <xf numFmtId="166" fontId="9" fillId="0" borderId="7" xfId="0" applyNumberFormat="1" applyFont="1" applyFill="1" applyBorder="1"/>
    <xf numFmtId="0" fontId="12" fillId="0" borderId="0" xfId="0" applyFont="1" applyBorder="1" applyAlignment="1"/>
    <xf numFmtId="0" fontId="0" fillId="0" borderId="0" xfId="0" applyBorder="1" applyAlignment="1"/>
    <xf numFmtId="0" fontId="0" fillId="0" borderId="8" xfId="0" applyBorder="1" applyAlignment="1"/>
    <xf numFmtId="0" fontId="13" fillId="0" borderId="1" xfId="0" applyFont="1" applyBorder="1" applyAlignment="1"/>
    <xf numFmtId="0" fontId="0" fillId="0" borderId="1" xfId="0" applyBorder="1" applyAlignment="1"/>
    <xf numFmtId="0" fontId="0" fillId="0" borderId="7" xfId="0" applyBorder="1" applyAlignment="1"/>
    <xf numFmtId="0" fontId="0" fillId="0" borderId="0" xfId="0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0" fontId="8" fillId="0" borderId="3" xfId="0" applyFont="1" applyFill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8" fillId="0" borderId="11" xfId="0" applyFont="1" applyBorder="1" applyAlignment="1">
      <alignment horizontal="right"/>
    </xf>
    <xf numFmtId="2" fontId="0" fillId="0" borderId="5" xfId="0" applyNumberFormat="1" applyBorder="1"/>
    <xf numFmtId="2" fontId="0" fillId="0" borderId="6" xfId="0" applyNumberFormat="1" applyFont="1" applyFill="1" applyBorder="1"/>
    <xf numFmtId="0" fontId="2" fillId="0" borderId="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49" fontId="15" fillId="0" borderId="8" xfId="0" applyNumberFormat="1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6" xfId="0" applyFont="1" applyFill="1" applyBorder="1" applyAlignment="1">
      <alignment horizontal="right"/>
    </xf>
    <xf numFmtId="2" fontId="0" fillId="0" borderId="2" xfId="0" applyNumberFormat="1" applyFont="1" applyBorder="1"/>
    <xf numFmtId="2" fontId="0" fillId="0" borderId="8" xfId="0" applyNumberFormat="1" applyFont="1" applyBorder="1"/>
    <xf numFmtId="2" fontId="0" fillId="0" borderId="3" xfId="0" applyNumberFormat="1" applyFont="1" applyBorder="1"/>
    <xf numFmtId="2" fontId="0" fillId="0" borderId="7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4" xfId="0" applyFont="1" applyFill="1" applyBorder="1" applyAlignment="1">
      <alignment horizontal="right"/>
    </xf>
    <xf numFmtId="0" fontId="2" fillId="0" borderId="6" xfId="0" applyFont="1" applyFill="1" applyBorder="1" applyAlignment="1"/>
    <xf numFmtId="164" fontId="0" fillId="0" borderId="2" xfId="0" applyNumberFormat="1" applyFont="1" applyBorder="1"/>
    <xf numFmtId="164" fontId="0" fillId="0" borderId="3" xfId="0" applyNumberFormat="1" applyFont="1" applyBorder="1"/>
    <xf numFmtId="168" fontId="0" fillId="0" borderId="2" xfId="0" applyNumberFormat="1" applyFont="1" applyBorder="1"/>
    <xf numFmtId="168" fontId="0" fillId="0" borderId="8" xfId="0" applyNumberFormat="1" applyFont="1" applyBorder="1"/>
    <xf numFmtId="168" fontId="0" fillId="0" borderId="3" xfId="0" applyNumberFormat="1" applyFont="1" applyBorder="1"/>
    <xf numFmtId="168" fontId="0" fillId="0" borderId="7" xfId="0" applyNumberFormat="1" applyFont="1" applyBorder="1"/>
    <xf numFmtId="0" fontId="0" fillId="0" borderId="6" xfId="0" applyFont="1" applyFill="1" applyBorder="1" applyAlignment="1">
      <alignment horizontal="right"/>
    </xf>
    <xf numFmtId="2" fontId="2" fillId="0" borderId="6" xfId="0" applyNumberFormat="1" applyFont="1" applyFill="1" applyBorder="1"/>
    <xf numFmtId="166" fontId="2" fillId="0" borderId="6" xfId="0" applyNumberFormat="1" applyFont="1" applyFill="1" applyBorder="1" applyAlignment="1"/>
    <xf numFmtId="2" fontId="2" fillId="0" borderId="4" xfId="0" applyNumberFormat="1" applyFont="1" applyFill="1" applyBorder="1" applyAlignment="1">
      <alignment horizontal="right"/>
    </xf>
    <xf numFmtId="166" fontId="2" fillId="0" borderId="4" xfId="0" applyNumberFormat="1" applyFont="1" applyFill="1" applyBorder="1" applyAlignment="1"/>
    <xf numFmtId="0" fontId="2" fillId="0" borderId="8" xfId="0" applyFont="1" applyBorder="1" applyAlignment="1">
      <alignment horizontal="center"/>
    </xf>
    <xf numFmtId="0" fontId="11" fillId="0" borderId="8" xfId="0" applyFont="1" applyBorder="1" applyAlignment="1">
      <alignment horizontal="right"/>
    </xf>
    <xf numFmtId="2" fontId="0" fillId="0" borderId="8" xfId="0" applyNumberFormat="1" applyFont="1" applyFill="1" applyBorder="1" applyAlignment="1">
      <alignment horizontal="right"/>
    </xf>
    <xf numFmtId="2" fontId="0" fillId="0" borderId="7" xfId="0" applyNumberFormat="1" applyFont="1" applyFill="1" applyBorder="1" applyAlignment="1">
      <alignment horizontal="right"/>
    </xf>
    <xf numFmtId="164" fontId="2" fillId="0" borderId="8" xfId="0" applyNumberFormat="1" applyFont="1" applyBorder="1"/>
    <xf numFmtId="0" fontId="8" fillId="0" borderId="3" xfId="0" applyFont="1" applyFill="1" applyBorder="1"/>
    <xf numFmtId="0" fontId="8" fillId="0" borderId="2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C7A40-6BD0-D84E-B2CA-B81C1A4F0594}">
  <dimension ref="B2:F16"/>
  <sheetViews>
    <sheetView workbookViewId="0">
      <selection activeCell="H13" sqref="H13"/>
    </sheetView>
  </sheetViews>
  <sheetFormatPr baseColWidth="10" defaultRowHeight="16"/>
  <cols>
    <col min="4" max="5" width="13.1640625" bestFit="1" customWidth="1"/>
  </cols>
  <sheetData>
    <row r="2" spans="2:6">
      <c r="B2" s="1" t="s">
        <v>182</v>
      </c>
    </row>
    <row r="4" spans="2:6">
      <c r="B4" s="22" t="s">
        <v>116</v>
      </c>
      <c r="C4" s="36" t="s">
        <v>142</v>
      </c>
      <c r="D4" s="23" t="s">
        <v>145</v>
      </c>
      <c r="E4" s="24" t="s">
        <v>146</v>
      </c>
      <c r="F4" s="124"/>
    </row>
    <row r="5" spans="2:6">
      <c r="B5" s="80" t="s">
        <v>147</v>
      </c>
      <c r="C5" s="109" t="s">
        <v>144</v>
      </c>
      <c r="D5" s="9">
        <v>0.19890996388174001</v>
      </c>
      <c r="E5" s="17">
        <v>1.5175493745528699E-4</v>
      </c>
      <c r="F5" s="6"/>
    </row>
    <row r="6" spans="2:6">
      <c r="B6" s="80" t="s">
        <v>153</v>
      </c>
      <c r="C6" s="109" t="s">
        <v>143</v>
      </c>
      <c r="D6" s="9">
        <v>1.32476193337138E-2</v>
      </c>
      <c r="E6" s="17">
        <v>1.50570662812058E-4</v>
      </c>
      <c r="F6" s="6"/>
    </row>
    <row r="7" spans="2:6">
      <c r="B7" s="80" t="s">
        <v>148</v>
      </c>
      <c r="C7" s="109" t="s">
        <v>144</v>
      </c>
      <c r="D7" s="9">
        <v>0.27585308674133902</v>
      </c>
      <c r="E7" s="17">
        <v>2.5839793281653701E-4</v>
      </c>
      <c r="F7" s="6"/>
    </row>
    <row r="8" spans="2:6">
      <c r="B8" s="80" t="s">
        <v>15</v>
      </c>
      <c r="C8" s="109" t="s">
        <v>143</v>
      </c>
      <c r="D8" s="9">
        <v>0.48742779476724402</v>
      </c>
      <c r="E8" s="17">
        <v>3.33555703802535E-4</v>
      </c>
      <c r="F8" s="6"/>
    </row>
    <row r="9" spans="2:6">
      <c r="B9" s="80" t="s">
        <v>149</v>
      </c>
      <c r="C9" s="109" t="s">
        <v>144</v>
      </c>
      <c r="D9" s="9">
        <v>0.248775</v>
      </c>
      <c r="E9" s="283">
        <v>0.25104226477269898</v>
      </c>
      <c r="F9" s="122"/>
    </row>
    <row r="10" spans="2:6">
      <c r="B10" s="80" t="s">
        <v>20</v>
      </c>
      <c r="C10" s="109" t="s">
        <v>143</v>
      </c>
      <c r="D10" s="9">
        <v>1.81581471837742E-2</v>
      </c>
      <c r="E10" s="17">
        <v>4.8285962744290404E-3</v>
      </c>
      <c r="F10" s="6"/>
    </row>
    <row r="11" spans="2:6">
      <c r="B11" s="80" t="s">
        <v>150</v>
      </c>
      <c r="C11" s="109" t="s">
        <v>144</v>
      </c>
      <c r="D11" s="9">
        <v>0.15174323038325099</v>
      </c>
      <c r="E11" s="17">
        <v>3.4647033347769601E-4</v>
      </c>
      <c r="F11" s="6"/>
    </row>
    <row r="12" spans="2:6">
      <c r="B12" s="80" t="s">
        <v>154</v>
      </c>
      <c r="C12" s="109" t="s">
        <v>143</v>
      </c>
      <c r="D12" s="9">
        <v>6.66000666000666E-4</v>
      </c>
      <c r="E12" s="17">
        <v>4.0069453719780999E-4</v>
      </c>
      <c r="F12" s="6"/>
    </row>
    <row r="13" spans="2:6">
      <c r="B13" s="80" t="s">
        <v>151</v>
      </c>
      <c r="C13" s="109" t="s">
        <v>144</v>
      </c>
      <c r="D13" s="9">
        <v>0.21612903225806501</v>
      </c>
      <c r="E13" s="17">
        <v>7.6335877862595397E-4</v>
      </c>
      <c r="F13" s="6"/>
    </row>
    <row r="14" spans="2:6">
      <c r="B14" s="80" t="s">
        <v>155</v>
      </c>
      <c r="C14" s="109" t="s">
        <v>143</v>
      </c>
      <c r="D14" s="9">
        <v>0.47995340853359503</v>
      </c>
      <c r="E14" s="17">
        <v>4.2493777696837198E-4</v>
      </c>
      <c r="F14" s="6"/>
    </row>
    <row r="15" spans="2:6">
      <c r="B15" s="80" t="s">
        <v>152</v>
      </c>
      <c r="C15" s="109" t="s">
        <v>144</v>
      </c>
      <c r="D15" s="9">
        <v>0.29026031871721297</v>
      </c>
      <c r="E15" s="17">
        <v>6.3737987840753105E-4</v>
      </c>
      <c r="F15" s="6"/>
    </row>
    <row r="16" spans="2:6">
      <c r="B16" s="7" t="s">
        <v>156</v>
      </c>
      <c r="C16" s="110" t="s">
        <v>143</v>
      </c>
      <c r="D16" s="20">
        <v>0.43940074906366999</v>
      </c>
      <c r="E16" s="21">
        <v>2.2261798753339299E-4</v>
      </c>
      <c r="F16" s="6"/>
    </row>
  </sheetData>
  <sortState ref="B5:E16">
    <sortCondition ref="B5:B16"/>
    <sortCondition descending="1" ref="C5:C16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2AF79-1AE4-C740-8116-BAD38D8DE9D1}">
  <dimension ref="A2:AK56"/>
  <sheetViews>
    <sheetView topLeftCell="H1" zoomScale="56" zoomScaleNormal="60" workbookViewId="0">
      <selection activeCell="AP58" sqref="AP58"/>
    </sheetView>
  </sheetViews>
  <sheetFormatPr baseColWidth="10" defaultColWidth="10.83203125" defaultRowHeight="16"/>
  <cols>
    <col min="1" max="1" width="10.83203125" style="2"/>
    <col min="2" max="2" width="12.33203125" style="2" customWidth="1"/>
    <col min="3" max="3" width="13.6640625" style="2" bestFit="1" customWidth="1"/>
    <col min="4" max="4" width="12.33203125" style="2" bestFit="1" customWidth="1"/>
    <col min="5" max="5" width="13" style="2" bestFit="1" customWidth="1"/>
    <col min="6" max="6" width="16" style="2" bestFit="1" customWidth="1"/>
    <col min="7" max="7" width="15" style="2" bestFit="1" customWidth="1"/>
    <col min="8" max="8" width="11" style="2" customWidth="1"/>
    <col min="9" max="9" width="18" style="2" customWidth="1"/>
    <col min="10" max="10" width="11.5" style="2" customWidth="1"/>
    <col min="11" max="11" width="13.83203125" style="2" bestFit="1" customWidth="1"/>
    <col min="12" max="12" width="12.1640625" style="2" bestFit="1" customWidth="1"/>
    <col min="13" max="13" width="18.6640625" style="2" customWidth="1"/>
    <col min="14" max="14" width="21" style="2" customWidth="1"/>
    <col min="15" max="15" width="19.5" style="2" bestFit="1" customWidth="1"/>
    <col min="16" max="16" width="11.33203125" style="2" customWidth="1"/>
    <col min="17" max="17" width="14.1640625" style="2" customWidth="1"/>
    <col min="18" max="18" width="11" style="2" customWidth="1"/>
    <col min="19" max="22" width="11" style="2" bestFit="1" customWidth="1"/>
    <col min="23" max="24" width="10.83203125" style="2"/>
    <col min="25" max="25" width="13.5" style="2" bestFit="1" customWidth="1"/>
    <col min="26" max="26" width="10.83203125" style="2"/>
    <col min="27" max="27" width="14.33203125" style="2" customWidth="1"/>
    <col min="28" max="28" width="16.1640625" style="2" bestFit="1" customWidth="1"/>
    <col min="29" max="29" width="18" style="2" customWidth="1"/>
    <col min="30" max="30" width="16.83203125" style="2" customWidth="1"/>
    <col min="31" max="31" width="16.1640625" style="2" customWidth="1"/>
    <col min="32" max="16384" width="10.83203125" style="2"/>
  </cols>
  <sheetData>
    <row r="2" spans="1:37">
      <c r="B2" s="1" t="s">
        <v>121</v>
      </c>
      <c r="C2" s="1"/>
      <c r="I2" s="1" t="s">
        <v>126</v>
      </c>
      <c r="J2" s="1"/>
      <c r="Q2" s="1" t="s">
        <v>184</v>
      </c>
      <c r="R2" s="1"/>
    </row>
    <row r="4" spans="1:37">
      <c r="A4" s="54"/>
      <c r="B4" s="78" t="s">
        <v>116</v>
      </c>
      <c r="C4" s="253" t="s">
        <v>12</v>
      </c>
      <c r="D4" s="116" t="s">
        <v>118</v>
      </c>
      <c r="E4" s="116" t="s">
        <v>119</v>
      </c>
      <c r="F4" s="116" t="s">
        <v>120</v>
      </c>
      <c r="G4" s="179" t="s">
        <v>84</v>
      </c>
      <c r="I4" s="180" t="s">
        <v>125</v>
      </c>
      <c r="J4" s="254" t="s">
        <v>12</v>
      </c>
      <c r="K4" s="181" t="s">
        <v>122</v>
      </c>
      <c r="L4" s="181" t="s">
        <v>118</v>
      </c>
      <c r="M4" s="181" t="s">
        <v>123</v>
      </c>
      <c r="N4" s="181" t="s">
        <v>124</v>
      </c>
      <c r="O4" s="179" t="s">
        <v>110</v>
      </c>
      <c r="Q4" s="78" t="s">
        <v>116</v>
      </c>
      <c r="R4" s="253" t="s">
        <v>12</v>
      </c>
      <c r="S4" s="116" t="s">
        <v>118</v>
      </c>
      <c r="T4" s="116" t="s">
        <v>127</v>
      </c>
      <c r="U4" s="116" t="s">
        <v>128</v>
      </c>
      <c r="V4" s="116" t="s">
        <v>129</v>
      </c>
      <c r="W4" s="116" t="s">
        <v>130</v>
      </c>
      <c r="X4" s="78" t="s">
        <v>131</v>
      </c>
      <c r="Y4" s="116" t="s">
        <v>132</v>
      </c>
      <c r="Z4" s="116" t="s">
        <v>133</v>
      </c>
      <c r="AA4" s="116" t="s">
        <v>134</v>
      </c>
      <c r="AB4" s="182" t="s">
        <v>135</v>
      </c>
      <c r="AC4" s="183" t="s">
        <v>136</v>
      </c>
      <c r="AD4" s="183" t="s">
        <v>137</v>
      </c>
      <c r="AE4" s="184" t="s">
        <v>138</v>
      </c>
    </row>
    <row r="5" spans="1:37">
      <c r="B5" s="185" t="s">
        <v>62</v>
      </c>
      <c r="C5" s="247" t="s">
        <v>31</v>
      </c>
      <c r="D5" s="143">
        <v>17.563333333333333</v>
      </c>
      <c r="E5" s="143">
        <v>27.84</v>
      </c>
      <c r="F5" s="143">
        <f t="shared" ref="F5:F14" si="0">E5-D5</f>
        <v>10.276666666666667</v>
      </c>
      <c r="G5" s="144">
        <f t="shared" ref="G5:G14" si="1">1/2^F5</f>
        <v>8.0614855134987528E-4</v>
      </c>
      <c r="H5" s="186"/>
      <c r="I5" s="187" t="s">
        <v>85</v>
      </c>
      <c r="J5" s="255" t="s">
        <v>7</v>
      </c>
      <c r="K5" s="143">
        <v>25.48</v>
      </c>
      <c r="L5" s="143">
        <v>18.52</v>
      </c>
      <c r="M5" s="143">
        <v>6.9600000000000009</v>
      </c>
      <c r="N5" s="145">
        <v>8.0321392707505164E-3</v>
      </c>
      <c r="O5" s="146">
        <f>AVERAGE(N5:N7)</f>
        <v>2.3914902188710285E-2</v>
      </c>
      <c r="P5" s="147"/>
      <c r="Q5" s="185" t="s">
        <v>45</v>
      </c>
      <c r="R5" s="247" t="s">
        <v>31</v>
      </c>
      <c r="S5" s="143">
        <v>18.400000000000002</v>
      </c>
      <c r="T5" s="143">
        <v>23.076666666666664</v>
      </c>
      <c r="U5" s="143">
        <v>33.519999999999996</v>
      </c>
      <c r="V5" s="143">
        <v>26.913333333333338</v>
      </c>
      <c r="W5" s="143">
        <v>27.97666666666667</v>
      </c>
      <c r="X5" s="148">
        <f t="shared" ref="X5:X10" si="2">T5-S5</f>
        <v>4.6766666666666623</v>
      </c>
      <c r="Y5" s="143">
        <f t="shared" ref="Y5:Y21" si="3">U5-S5</f>
        <v>15.119999999999994</v>
      </c>
      <c r="Z5" s="143">
        <f t="shared" ref="Z5:Z10" si="4">V5-S5</f>
        <v>8.5133333333333354</v>
      </c>
      <c r="AA5" s="143">
        <f t="shared" ref="AA5:AA10" si="5">W5-S5</f>
        <v>9.576666666666668</v>
      </c>
      <c r="AB5" s="149">
        <f t="shared" ref="AB5:AE10" si="6">1/2^X5</f>
        <v>3.91005668591798E-2</v>
      </c>
      <c r="AC5" s="150">
        <f t="shared" si="6"/>
        <v>2.8081898517604952E-5</v>
      </c>
      <c r="AD5" s="150">
        <f t="shared" si="6"/>
        <v>2.7367259079829416E-3</v>
      </c>
      <c r="AE5" s="151">
        <f t="shared" si="6"/>
        <v>1.309592185306088E-3</v>
      </c>
      <c r="AF5" s="147"/>
      <c r="AG5" s="147"/>
      <c r="AH5" s="147"/>
      <c r="AI5" s="147"/>
      <c r="AJ5" s="147"/>
      <c r="AK5" s="147"/>
    </row>
    <row r="6" spans="1:37">
      <c r="B6" s="185" t="s">
        <v>49</v>
      </c>
      <c r="C6" s="247" t="s">
        <v>31</v>
      </c>
      <c r="D6" s="143">
        <v>17.77</v>
      </c>
      <c r="E6" s="143">
        <v>28.610000000000003</v>
      </c>
      <c r="F6" s="143">
        <f t="shared" si="0"/>
        <v>10.840000000000003</v>
      </c>
      <c r="G6" s="144">
        <f t="shared" si="1"/>
        <v>5.455503603868251E-4</v>
      </c>
      <c r="H6" s="152"/>
      <c r="I6" s="187" t="s">
        <v>86</v>
      </c>
      <c r="J6" s="255" t="s">
        <v>7</v>
      </c>
      <c r="K6" s="143">
        <v>23.89</v>
      </c>
      <c r="L6" s="143">
        <v>19.776666666666667</v>
      </c>
      <c r="M6" s="143">
        <v>4.1133333333333333</v>
      </c>
      <c r="N6" s="145">
        <v>5.777810376321002E-2</v>
      </c>
      <c r="O6" s="146"/>
      <c r="P6" s="147"/>
      <c r="Q6" s="185" t="s">
        <v>47</v>
      </c>
      <c r="R6" s="247" t="s">
        <v>31</v>
      </c>
      <c r="S6" s="143">
        <v>17.923333333333332</v>
      </c>
      <c r="T6" s="143">
        <v>20.94</v>
      </c>
      <c r="U6" s="143">
        <v>33.83</v>
      </c>
      <c r="V6" s="143">
        <v>40</v>
      </c>
      <c r="W6" s="143">
        <v>31.183333333333334</v>
      </c>
      <c r="X6" s="148">
        <f t="shared" si="2"/>
        <v>3.0166666666666693</v>
      </c>
      <c r="Y6" s="143">
        <f t="shared" si="3"/>
        <v>15.906666666666666</v>
      </c>
      <c r="Z6" s="143">
        <f t="shared" si="4"/>
        <v>22.076666666666668</v>
      </c>
      <c r="AA6" s="143">
        <f t="shared" si="5"/>
        <v>13.260000000000002</v>
      </c>
      <c r="AB6" s="149">
        <f t="shared" si="6"/>
        <v>0.1235642525441118</v>
      </c>
      <c r="AC6" s="150">
        <f t="shared" si="6"/>
        <v>1.6278568160176962E-5</v>
      </c>
      <c r="AD6" s="150">
        <f t="shared" si="6"/>
        <v>2.2607947139131944E-7</v>
      </c>
      <c r="AE6" s="151">
        <f t="shared" si="6"/>
        <v>1.0193944328959576E-4</v>
      </c>
      <c r="AF6" s="147"/>
      <c r="AG6" s="147"/>
      <c r="AH6" s="147"/>
      <c r="AI6" s="147"/>
      <c r="AJ6" s="147"/>
      <c r="AK6" s="147"/>
    </row>
    <row r="7" spans="1:37">
      <c r="B7" s="185" t="s">
        <v>43</v>
      </c>
      <c r="C7" s="247" t="s">
        <v>7</v>
      </c>
      <c r="D7" s="143">
        <v>18.346666666666668</v>
      </c>
      <c r="E7" s="143">
        <v>31.179999999999996</v>
      </c>
      <c r="F7" s="143">
        <f t="shared" si="0"/>
        <v>12.833333333333329</v>
      </c>
      <c r="G7" s="144">
        <f t="shared" si="1"/>
        <v>1.3701929300651564E-4</v>
      </c>
      <c r="H7" s="152"/>
      <c r="I7" s="187" t="s">
        <v>87</v>
      </c>
      <c r="J7" s="255" t="s">
        <v>7</v>
      </c>
      <c r="K7" s="143">
        <v>26.599999999999998</v>
      </c>
      <c r="L7" s="143">
        <v>19.203333333333333</v>
      </c>
      <c r="M7" s="143">
        <v>7.3966666666666647</v>
      </c>
      <c r="N7" s="145">
        <v>5.93446353217032E-3</v>
      </c>
      <c r="O7" s="146"/>
      <c r="P7" s="147"/>
      <c r="Q7" s="185" t="s">
        <v>46</v>
      </c>
      <c r="R7" s="247" t="s">
        <v>31</v>
      </c>
      <c r="S7" s="143">
        <v>17.669999999999998</v>
      </c>
      <c r="T7" s="143">
        <v>22.123333333333335</v>
      </c>
      <c r="U7" s="143">
        <v>29.99</v>
      </c>
      <c r="V7" s="143">
        <v>29.593333333333334</v>
      </c>
      <c r="W7" s="143">
        <v>28.169999999999998</v>
      </c>
      <c r="X7" s="148">
        <f t="shared" si="2"/>
        <v>4.4533333333333367</v>
      </c>
      <c r="Y7" s="143">
        <f t="shared" si="3"/>
        <v>12.32</v>
      </c>
      <c r="Z7" s="143">
        <f t="shared" si="4"/>
        <v>11.923333333333336</v>
      </c>
      <c r="AA7" s="143">
        <f t="shared" si="5"/>
        <v>10.5</v>
      </c>
      <c r="AB7" s="149">
        <f t="shared" si="6"/>
        <v>4.5647088894064665E-2</v>
      </c>
      <c r="AC7" s="150">
        <f t="shared" si="6"/>
        <v>1.955737005834037E-4</v>
      </c>
      <c r="AD7" s="150">
        <f t="shared" si="6"/>
        <v>2.5746548572168273E-4</v>
      </c>
      <c r="AE7" s="151">
        <f t="shared" si="6"/>
        <v>6.9053396600248776E-4</v>
      </c>
      <c r="AF7" s="147"/>
      <c r="AG7" s="147"/>
      <c r="AH7" s="147"/>
      <c r="AI7" s="147"/>
      <c r="AJ7" s="147"/>
      <c r="AK7" s="147"/>
    </row>
    <row r="8" spans="1:37">
      <c r="B8" s="185" t="s">
        <v>77</v>
      </c>
      <c r="C8" s="247" t="s">
        <v>31</v>
      </c>
      <c r="D8" s="143">
        <v>17.403333333333336</v>
      </c>
      <c r="E8" s="143">
        <v>30.593333333333334</v>
      </c>
      <c r="F8" s="143">
        <f t="shared" si="0"/>
        <v>13.189999999999998</v>
      </c>
      <c r="G8" s="144">
        <f t="shared" si="1"/>
        <v>1.070075343403365E-4</v>
      </c>
      <c r="H8" s="147"/>
      <c r="I8" s="187" t="s">
        <v>88</v>
      </c>
      <c r="J8" s="255" t="s">
        <v>7</v>
      </c>
      <c r="K8" s="143">
        <v>24.583333333333332</v>
      </c>
      <c r="L8" s="143">
        <v>18.483333333333334</v>
      </c>
      <c r="M8" s="143">
        <v>6.0999999999999979</v>
      </c>
      <c r="N8" s="145">
        <v>1.4578640492762635E-2</v>
      </c>
      <c r="O8" s="146">
        <f>N8</f>
        <v>1.4578640492762635E-2</v>
      </c>
      <c r="P8" s="147"/>
      <c r="Q8" s="185" t="s">
        <v>42</v>
      </c>
      <c r="R8" s="247" t="s">
        <v>7</v>
      </c>
      <c r="S8" s="143">
        <v>18.206666666666667</v>
      </c>
      <c r="T8" s="143">
        <v>21.506666666666664</v>
      </c>
      <c r="U8" s="143">
        <v>23.176666666666666</v>
      </c>
      <c r="V8" s="143">
        <v>23.823333333333334</v>
      </c>
      <c r="W8" s="143">
        <v>30.413333333333338</v>
      </c>
      <c r="X8" s="148">
        <f t="shared" si="2"/>
        <v>3.2999999999999972</v>
      </c>
      <c r="Y8" s="143">
        <f t="shared" si="3"/>
        <v>4.9699999999999989</v>
      </c>
      <c r="Z8" s="143">
        <f t="shared" si="4"/>
        <v>5.6166666666666671</v>
      </c>
      <c r="AA8" s="143">
        <f t="shared" si="5"/>
        <v>12.206666666666671</v>
      </c>
      <c r="AB8" s="149">
        <f t="shared" si="6"/>
        <v>0.10153154954452964</v>
      </c>
      <c r="AC8" s="150">
        <f t="shared" si="6"/>
        <v>3.1906628928349813E-2</v>
      </c>
      <c r="AD8" s="150">
        <f t="shared" si="6"/>
        <v>2.0380501090086933E-2</v>
      </c>
      <c r="AE8" s="151">
        <f t="shared" si="6"/>
        <v>2.1155689595763236E-4</v>
      </c>
      <c r="AF8" s="147"/>
      <c r="AG8" s="147"/>
      <c r="AH8" s="147"/>
      <c r="AI8" s="147"/>
      <c r="AJ8" s="147"/>
      <c r="AK8" s="147"/>
    </row>
    <row r="9" spans="1:37">
      <c r="B9" s="185" t="s">
        <v>45</v>
      </c>
      <c r="C9" s="247" t="s">
        <v>31</v>
      </c>
      <c r="D9" s="143">
        <v>17.263333333333332</v>
      </c>
      <c r="E9" s="143">
        <v>29.05</v>
      </c>
      <c r="F9" s="143">
        <f t="shared" si="0"/>
        <v>11.786666666666669</v>
      </c>
      <c r="G9" s="144">
        <f t="shared" si="1"/>
        <v>2.8304780050673515E-4</v>
      </c>
      <c r="H9" s="147"/>
      <c r="I9" s="187" t="s">
        <v>89</v>
      </c>
      <c r="J9" s="255" t="s">
        <v>7</v>
      </c>
      <c r="K9" s="143">
        <v>23.433333333333334</v>
      </c>
      <c r="L9" s="143">
        <v>19.313333333333333</v>
      </c>
      <c r="M9" s="143">
        <v>4.120000000000001</v>
      </c>
      <c r="N9" s="145">
        <v>5.7511728164054664E-2</v>
      </c>
      <c r="O9" s="146">
        <f>AVERAGE(N9:N12)</f>
        <v>4.8345580093094601E-2</v>
      </c>
      <c r="P9" s="147"/>
      <c r="Q9" s="185" t="s">
        <v>41</v>
      </c>
      <c r="R9" s="247" t="s">
        <v>7</v>
      </c>
      <c r="S9" s="143">
        <v>17.989999999999998</v>
      </c>
      <c r="T9" s="143">
        <v>21.736666666666668</v>
      </c>
      <c r="U9" s="143">
        <v>22.016666666666666</v>
      </c>
      <c r="V9" s="143">
        <v>24.840000000000003</v>
      </c>
      <c r="W9" s="143">
        <v>30.869999999999997</v>
      </c>
      <c r="X9" s="148">
        <f t="shared" si="2"/>
        <v>3.7466666666666697</v>
      </c>
      <c r="Y9" s="143">
        <f t="shared" si="3"/>
        <v>4.0266666666666673</v>
      </c>
      <c r="Z9" s="143">
        <f t="shared" si="4"/>
        <v>6.850000000000005</v>
      </c>
      <c r="AA9" s="143">
        <f t="shared" si="5"/>
        <v>12.879999999999999</v>
      </c>
      <c r="AB9" s="149">
        <f t="shared" si="6"/>
        <v>7.4497371470223978E-2</v>
      </c>
      <c r="AC9" s="150">
        <f t="shared" si="6"/>
        <v>6.1355365952922125E-2</v>
      </c>
      <c r="AD9" s="150">
        <f t="shared" si="6"/>
        <v>8.6685115005300066E-3</v>
      </c>
      <c r="AE9" s="151">
        <f t="shared" si="6"/>
        <v>1.3265806427320049E-4</v>
      </c>
      <c r="AF9" s="147"/>
      <c r="AG9" s="147"/>
      <c r="AH9" s="147"/>
      <c r="AI9" s="147"/>
      <c r="AJ9" s="147"/>
      <c r="AK9" s="147"/>
    </row>
    <row r="10" spans="1:37">
      <c r="B10" s="185" t="s">
        <v>47</v>
      </c>
      <c r="C10" s="247" t="s">
        <v>31</v>
      </c>
      <c r="D10" s="143">
        <v>16.62</v>
      </c>
      <c r="E10" s="143">
        <v>33.160000000000004</v>
      </c>
      <c r="F10" s="143">
        <f t="shared" si="0"/>
        <v>16.540000000000003</v>
      </c>
      <c r="G10" s="144">
        <f t="shared" si="1"/>
        <v>1.0494551224821027E-5</v>
      </c>
      <c r="H10" s="147"/>
      <c r="I10" s="187" t="s">
        <v>90</v>
      </c>
      <c r="J10" s="255" t="s">
        <v>7</v>
      </c>
      <c r="K10" s="143">
        <v>22.459999999999997</v>
      </c>
      <c r="L10" s="143">
        <v>18.599999999999998</v>
      </c>
      <c r="M10" s="143">
        <v>3.8599999999999994</v>
      </c>
      <c r="N10" s="145">
        <v>6.886906974228818E-2</v>
      </c>
      <c r="O10" s="146"/>
      <c r="P10" s="147"/>
      <c r="Q10" s="185" t="s">
        <v>76</v>
      </c>
      <c r="R10" s="247" t="s">
        <v>7</v>
      </c>
      <c r="S10" s="143">
        <v>18.596666666666668</v>
      </c>
      <c r="T10" s="143">
        <v>22.146666666666665</v>
      </c>
      <c r="U10" s="143">
        <v>21.973333333333329</v>
      </c>
      <c r="V10" s="143">
        <v>23.95</v>
      </c>
      <c r="W10" s="143">
        <v>40</v>
      </c>
      <c r="X10" s="148">
        <f t="shared" si="2"/>
        <v>3.5499999999999972</v>
      </c>
      <c r="Y10" s="143">
        <f t="shared" si="3"/>
        <v>3.3766666666666616</v>
      </c>
      <c r="Z10" s="143">
        <f t="shared" si="4"/>
        <v>5.3533333333333317</v>
      </c>
      <c r="AA10" s="143">
        <f t="shared" si="5"/>
        <v>21.403333333333332</v>
      </c>
      <c r="AB10" s="149">
        <f>1/2^X10</f>
        <v>8.5377516047149882E-2</v>
      </c>
      <c r="AC10" s="150">
        <f t="shared" si="6"/>
        <v>9.6276888894597235E-2</v>
      </c>
      <c r="AD10" s="150">
        <f t="shared" si="6"/>
        <v>2.446166925934691E-2</v>
      </c>
      <c r="AE10" s="151">
        <f t="shared" si="6"/>
        <v>3.6054100042339053E-7</v>
      </c>
      <c r="AF10" s="147"/>
      <c r="AG10" s="147"/>
      <c r="AH10" s="147"/>
      <c r="AI10" s="147"/>
      <c r="AJ10" s="147"/>
      <c r="AK10" s="147"/>
    </row>
    <row r="11" spans="1:37">
      <c r="B11" s="185" t="s">
        <v>46</v>
      </c>
      <c r="C11" s="247" t="s">
        <v>31</v>
      </c>
      <c r="D11" s="143">
        <v>17.73</v>
      </c>
      <c r="E11" s="143">
        <v>29.066666666666666</v>
      </c>
      <c r="F11" s="143">
        <f t="shared" si="0"/>
        <v>11.336666666666666</v>
      </c>
      <c r="G11" s="144">
        <f t="shared" si="1"/>
        <v>3.866546900779883E-4</v>
      </c>
      <c r="H11" s="152"/>
      <c r="I11" s="187" t="s">
        <v>91</v>
      </c>
      <c r="J11" s="255" t="s">
        <v>7</v>
      </c>
      <c r="K11" s="143">
        <v>23.95</v>
      </c>
      <c r="L11" s="143">
        <v>19.2</v>
      </c>
      <c r="M11" s="143">
        <v>4.75</v>
      </c>
      <c r="N11" s="143">
        <v>3.7162722343835032E-2</v>
      </c>
      <c r="O11" s="146"/>
      <c r="P11" s="147"/>
      <c r="Q11" s="185" t="s">
        <v>75</v>
      </c>
      <c r="R11" s="247" t="s">
        <v>7</v>
      </c>
      <c r="S11" s="143">
        <v>17.833333333333332</v>
      </c>
      <c r="T11" s="143"/>
      <c r="U11" s="143">
        <v>24.306666666666668</v>
      </c>
      <c r="V11" s="143"/>
      <c r="W11" s="143"/>
      <c r="X11" s="148"/>
      <c r="Y11" s="143">
        <f t="shared" si="3"/>
        <v>6.4733333333333363</v>
      </c>
      <c r="Z11" s="143"/>
      <c r="AA11" s="143"/>
      <c r="AB11" s="149"/>
      <c r="AC11" s="150">
        <f t="shared" ref="AC11:AC21" si="7">1/2^Y11</f>
        <v>1.1254662983060545E-2</v>
      </c>
      <c r="AD11" s="150"/>
      <c r="AE11" s="151"/>
      <c r="AF11" s="147"/>
      <c r="AG11" s="147"/>
      <c r="AH11" s="147"/>
      <c r="AI11" s="147"/>
      <c r="AJ11" s="147"/>
      <c r="AK11" s="147"/>
    </row>
    <row r="12" spans="1:37">
      <c r="B12" s="185" t="s">
        <v>42</v>
      </c>
      <c r="C12" s="247" t="s">
        <v>7</v>
      </c>
      <c r="D12" s="143">
        <v>17.760000000000002</v>
      </c>
      <c r="E12" s="143">
        <v>31.84</v>
      </c>
      <c r="F12" s="143">
        <f t="shared" si="0"/>
        <v>14.079999999999998</v>
      </c>
      <c r="G12" s="144">
        <f t="shared" si="1"/>
        <v>5.7742776289404161E-5</v>
      </c>
      <c r="H12" s="152"/>
      <c r="I12" s="187" t="s">
        <v>92</v>
      </c>
      <c r="J12" s="255" t="s">
        <v>7</v>
      </c>
      <c r="K12" s="143">
        <v>23.796666666666667</v>
      </c>
      <c r="L12" s="143">
        <v>18.73</v>
      </c>
      <c r="M12" s="143">
        <v>5.0666666666666664</v>
      </c>
      <c r="N12" s="143">
        <v>2.9838800122200523E-2</v>
      </c>
      <c r="O12" s="146"/>
      <c r="P12" s="147"/>
      <c r="Q12" s="185" t="s">
        <v>111</v>
      </c>
      <c r="R12" s="247" t="s">
        <v>7</v>
      </c>
      <c r="S12" s="143">
        <v>18.190000000000001</v>
      </c>
      <c r="T12" s="143"/>
      <c r="U12" s="143">
        <v>20.643333333333334</v>
      </c>
      <c r="V12" s="143"/>
      <c r="W12" s="143"/>
      <c r="X12" s="148"/>
      <c r="Y12" s="143">
        <f t="shared" si="3"/>
        <v>2.4533333333333331</v>
      </c>
      <c r="Z12" s="143"/>
      <c r="AA12" s="143"/>
      <c r="AB12" s="149"/>
      <c r="AC12" s="150">
        <f t="shared" si="7"/>
        <v>0.18258835557625913</v>
      </c>
      <c r="AD12" s="150"/>
      <c r="AE12" s="151"/>
      <c r="AF12" s="147"/>
      <c r="AG12" s="147"/>
      <c r="AH12" s="147"/>
      <c r="AI12" s="147"/>
      <c r="AJ12" s="147"/>
      <c r="AK12" s="147"/>
    </row>
    <row r="13" spans="1:37">
      <c r="B13" s="185" t="s">
        <v>41</v>
      </c>
      <c r="C13" s="247" t="s">
        <v>7</v>
      </c>
      <c r="D13" s="143">
        <v>17.636666666666667</v>
      </c>
      <c r="E13" s="143">
        <v>31.123333333333335</v>
      </c>
      <c r="F13" s="143">
        <f t="shared" si="0"/>
        <v>13.486666666666668</v>
      </c>
      <c r="G13" s="144">
        <f t="shared" si="1"/>
        <v>8.7118179575858403E-5</v>
      </c>
      <c r="H13" s="147"/>
      <c r="I13" s="187" t="s">
        <v>93</v>
      </c>
      <c r="J13" s="255" t="s">
        <v>31</v>
      </c>
      <c r="K13" s="143">
        <v>24.653333333333336</v>
      </c>
      <c r="L13" s="143">
        <v>18.826666666666664</v>
      </c>
      <c r="M13" s="143">
        <v>5.8266666666666715</v>
      </c>
      <c r="N13" s="145">
        <v>1.7619701985090636E-2</v>
      </c>
      <c r="O13" s="146">
        <f>AVERAGE(N13:N14)</f>
        <v>2.5672792187927028E-2</v>
      </c>
      <c r="P13" s="147"/>
      <c r="Q13" s="185" t="s">
        <v>43</v>
      </c>
      <c r="R13" s="247" t="s">
        <v>7</v>
      </c>
      <c r="S13" s="143">
        <v>17.976666666666667</v>
      </c>
      <c r="T13" s="143"/>
      <c r="U13" s="143">
        <v>22.99</v>
      </c>
      <c r="V13" s="143"/>
      <c r="W13" s="143"/>
      <c r="X13" s="148"/>
      <c r="Y13" s="143">
        <f t="shared" si="3"/>
        <v>5.0133333333333319</v>
      </c>
      <c r="Z13" s="143"/>
      <c r="AA13" s="143"/>
      <c r="AB13" s="149"/>
      <c r="AC13" s="150">
        <f t="shared" si="7"/>
        <v>3.0962519164538457E-2</v>
      </c>
      <c r="AD13" s="150"/>
      <c r="AE13" s="151"/>
      <c r="AF13" s="147"/>
      <c r="AG13" s="147"/>
      <c r="AH13" s="147"/>
      <c r="AI13" s="147"/>
      <c r="AJ13" s="147"/>
      <c r="AK13" s="147"/>
    </row>
    <row r="14" spans="1:37">
      <c r="B14" s="188" t="s">
        <v>76</v>
      </c>
      <c r="C14" s="248" t="s">
        <v>7</v>
      </c>
      <c r="D14" s="153">
        <v>18.23</v>
      </c>
      <c r="E14" s="153">
        <v>31.763333333333335</v>
      </c>
      <c r="F14" s="153">
        <f t="shared" si="0"/>
        <v>13.533333333333335</v>
      </c>
      <c r="G14" s="154">
        <f t="shared" si="1"/>
        <v>8.4345268552720704E-5</v>
      </c>
      <c r="H14" s="147"/>
      <c r="I14" s="187" t="s">
        <v>94</v>
      </c>
      <c r="J14" s="255" t="s">
        <v>31</v>
      </c>
      <c r="K14" s="143">
        <v>23.159999999999997</v>
      </c>
      <c r="L14" s="143">
        <v>18.27</v>
      </c>
      <c r="M14" s="143">
        <v>4.889999999999997</v>
      </c>
      <c r="N14" s="145">
        <v>3.372588239076342E-2</v>
      </c>
      <c r="O14" s="146"/>
      <c r="P14" s="147"/>
      <c r="Q14" s="185" t="s">
        <v>112</v>
      </c>
      <c r="R14" s="247" t="s">
        <v>31</v>
      </c>
      <c r="S14" s="143">
        <v>18.643333333333334</v>
      </c>
      <c r="T14" s="143"/>
      <c r="U14" s="143">
        <v>33.424999999999997</v>
      </c>
      <c r="V14" s="143"/>
      <c r="W14" s="143"/>
      <c r="X14" s="148"/>
      <c r="Y14" s="143">
        <f t="shared" si="3"/>
        <v>14.781666666666663</v>
      </c>
      <c r="Z14" s="143"/>
      <c r="AA14" s="143"/>
      <c r="AB14" s="149"/>
      <c r="AC14" s="150">
        <f t="shared" si="7"/>
        <v>3.5503808910783011E-5</v>
      </c>
      <c r="AD14" s="150"/>
      <c r="AE14" s="151"/>
      <c r="AF14" s="147"/>
      <c r="AG14" s="147"/>
      <c r="AH14" s="147"/>
      <c r="AI14" s="147"/>
      <c r="AJ14" s="147"/>
      <c r="AK14" s="147"/>
    </row>
    <row r="15" spans="1:37">
      <c r="B15" s="186"/>
      <c r="C15" s="186"/>
      <c r="D15" s="147"/>
      <c r="E15" s="147"/>
      <c r="F15" s="147"/>
      <c r="G15" s="147"/>
      <c r="H15" s="147"/>
      <c r="I15" s="187" t="s">
        <v>95</v>
      </c>
      <c r="J15" s="255" t="s">
        <v>31</v>
      </c>
      <c r="K15" s="143">
        <v>22.883333333333329</v>
      </c>
      <c r="L15" s="143">
        <v>17.693333333333332</v>
      </c>
      <c r="M15" s="143">
        <v>5.1899999999999977</v>
      </c>
      <c r="N15" s="145">
        <v>2.7393928791126138E-2</v>
      </c>
      <c r="O15" s="146">
        <f>AVERAGE(N15:N18)</f>
        <v>4.3562707196147743E-2</v>
      </c>
      <c r="P15" s="147"/>
      <c r="Q15" s="185" t="s">
        <v>51</v>
      </c>
      <c r="R15" s="247" t="s">
        <v>31</v>
      </c>
      <c r="S15" s="143">
        <v>17.513333333333332</v>
      </c>
      <c r="T15" s="143"/>
      <c r="U15" s="143">
        <v>29.743333333333336</v>
      </c>
      <c r="V15" s="143"/>
      <c r="W15" s="143"/>
      <c r="X15" s="148"/>
      <c r="Y15" s="143">
        <f t="shared" si="3"/>
        <v>12.230000000000004</v>
      </c>
      <c r="Z15" s="143"/>
      <c r="AA15" s="143"/>
      <c r="AB15" s="149"/>
      <c r="AC15" s="150">
        <f t="shared" si="7"/>
        <v>2.0816281537303571E-4</v>
      </c>
      <c r="AD15" s="150"/>
      <c r="AE15" s="151"/>
      <c r="AF15" s="147"/>
      <c r="AG15" s="147"/>
      <c r="AH15" s="147"/>
      <c r="AI15" s="147"/>
      <c r="AJ15" s="147"/>
      <c r="AK15" s="147"/>
    </row>
    <row r="16" spans="1:37">
      <c r="D16" s="155"/>
      <c r="E16" s="57"/>
      <c r="F16" s="97" t="s">
        <v>217</v>
      </c>
      <c r="G16" s="193">
        <v>4.4999999999999997E-3</v>
      </c>
      <c r="H16" s="147"/>
      <c r="I16" s="187" t="s">
        <v>96</v>
      </c>
      <c r="J16" s="255" t="s">
        <v>31</v>
      </c>
      <c r="K16" s="143">
        <v>22.246666666666666</v>
      </c>
      <c r="L16" s="143">
        <v>18.483333333333334</v>
      </c>
      <c r="M16" s="143">
        <v>3.7633333333333319</v>
      </c>
      <c r="N16" s="143">
        <v>7.3641696177754443E-2</v>
      </c>
      <c r="O16" s="146"/>
      <c r="P16" s="147"/>
      <c r="Q16" s="185" t="s">
        <v>52</v>
      </c>
      <c r="R16" s="247" t="s">
        <v>31</v>
      </c>
      <c r="S16" s="143">
        <v>17.786666666666665</v>
      </c>
      <c r="T16" s="143"/>
      <c r="U16" s="143">
        <v>29.516666666666669</v>
      </c>
      <c r="V16" s="143"/>
      <c r="W16" s="143"/>
      <c r="X16" s="148"/>
      <c r="Y16" s="143">
        <f t="shared" si="3"/>
        <v>11.730000000000004</v>
      </c>
      <c r="Z16" s="143"/>
      <c r="AA16" s="143"/>
      <c r="AB16" s="149"/>
      <c r="AC16" s="150">
        <f t="shared" si="7"/>
        <v>2.9438667668231402E-4</v>
      </c>
      <c r="AD16" s="150"/>
      <c r="AE16" s="151"/>
      <c r="AF16" s="147"/>
      <c r="AG16" s="147"/>
      <c r="AH16" s="147"/>
      <c r="AI16" s="147"/>
      <c r="AJ16" s="147"/>
      <c r="AK16" s="147"/>
    </row>
    <row r="17" spans="2:37">
      <c r="D17" s="156"/>
      <c r="E17" s="131"/>
      <c r="F17" s="141" t="s">
        <v>226</v>
      </c>
      <c r="G17" s="208" t="s">
        <v>228</v>
      </c>
      <c r="H17" s="147"/>
      <c r="I17" s="187" t="s">
        <v>97</v>
      </c>
      <c r="J17" s="255" t="s">
        <v>31</v>
      </c>
      <c r="K17" s="143">
        <v>23.285</v>
      </c>
      <c r="L17" s="143">
        <v>18.426666666666666</v>
      </c>
      <c r="M17" s="143">
        <v>4.8583333333333343</v>
      </c>
      <c r="N17" s="143">
        <v>3.4474338192617068E-2</v>
      </c>
      <c r="O17" s="146"/>
      <c r="P17" s="147"/>
      <c r="Q17" s="185" t="s">
        <v>77</v>
      </c>
      <c r="R17" s="247" t="s">
        <v>31</v>
      </c>
      <c r="S17" s="143">
        <v>17.78</v>
      </c>
      <c r="T17" s="143"/>
      <c r="U17" s="143">
        <v>31.414999999999999</v>
      </c>
      <c r="V17" s="143">
        <v>26.003333333333334</v>
      </c>
      <c r="W17" s="143"/>
      <c r="X17" s="148"/>
      <c r="Y17" s="143">
        <f t="shared" si="3"/>
        <v>13.634999999999998</v>
      </c>
      <c r="Z17" s="143">
        <f>V17-S17</f>
        <v>8.2233333333333327</v>
      </c>
      <c r="AA17" s="143"/>
      <c r="AB17" s="149"/>
      <c r="AC17" s="150">
        <f t="shared" si="7"/>
        <v>7.8606056488636955E-5</v>
      </c>
      <c r="AD17" s="150">
        <f>1/2^Z17</f>
        <v>3.3460313241033472E-3</v>
      </c>
      <c r="AE17" s="151"/>
      <c r="AF17" s="147"/>
      <c r="AG17" s="147"/>
      <c r="AH17" s="147"/>
      <c r="AI17" s="147"/>
      <c r="AJ17" s="147"/>
      <c r="AK17" s="147"/>
    </row>
    <row r="18" spans="2:37">
      <c r="D18" s="7"/>
      <c r="E18" s="61"/>
      <c r="F18" s="142" t="s">
        <v>227</v>
      </c>
      <c r="G18" s="207">
        <v>7.6899999999999996E-2</v>
      </c>
      <c r="H18" s="147"/>
      <c r="I18" s="187" t="s">
        <v>98</v>
      </c>
      <c r="J18" s="255" t="s">
        <v>31</v>
      </c>
      <c r="K18" s="143">
        <v>23.75</v>
      </c>
      <c r="L18" s="143">
        <v>19.059999999999999</v>
      </c>
      <c r="M18" s="143">
        <v>4.6900000000000013</v>
      </c>
      <c r="N18" s="145">
        <v>3.8740865623093305E-2</v>
      </c>
      <c r="O18" s="146"/>
      <c r="P18" s="147"/>
      <c r="Q18" s="185" t="s">
        <v>108</v>
      </c>
      <c r="R18" s="247" t="s">
        <v>31</v>
      </c>
      <c r="S18" s="143">
        <v>17.423333333333332</v>
      </c>
      <c r="T18" s="143"/>
      <c r="U18" s="143">
        <v>33.314999999999998</v>
      </c>
      <c r="V18" s="143">
        <v>26.976666666666663</v>
      </c>
      <c r="W18" s="143"/>
      <c r="X18" s="148"/>
      <c r="Y18" s="143">
        <f t="shared" si="3"/>
        <v>15.891666666666666</v>
      </c>
      <c r="Z18" s="143">
        <f>V18-S18</f>
        <v>9.553333333333331</v>
      </c>
      <c r="AA18" s="143"/>
      <c r="AB18" s="149"/>
      <c r="AC18" s="150">
        <f t="shared" si="7"/>
        <v>1.6448702744184217E-5</v>
      </c>
      <c r="AD18" s="150">
        <f>1/2^Z18</f>
        <v>1.3309449970554969E-3</v>
      </c>
      <c r="AE18" s="151"/>
      <c r="AF18" s="147"/>
      <c r="AG18" s="147"/>
      <c r="AH18" s="147"/>
      <c r="AI18" s="147"/>
      <c r="AJ18" s="147"/>
      <c r="AK18" s="147"/>
    </row>
    <row r="19" spans="2:37">
      <c r="B19" s="190"/>
      <c r="C19" s="190"/>
      <c r="D19" s="190"/>
      <c r="E19" s="190"/>
      <c r="F19" s="190"/>
      <c r="G19" s="190"/>
      <c r="H19" s="190"/>
      <c r="I19" s="187" t="s">
        <v>99</v>
      </c>
      <c r="J19" s="255" t="s">
        <v>31</v>
      </c>
      <c r="K19" s="143">
        <v>28.26</v>
      </c>
      <c r="L19" s="143">
        <v>18.053333333333335</v>
      </c>
      <c r="M19" s="143">
        <v>10.206666666666667</v>
      </c>
      <c r="N19" s="145">
        <v>8.4622758383053184E-4</v>
      </c>
      <c r="O19" s="146">
        <f>AVERAGE(N19:N22)</f>
        <v>2.3901054884858993E-3</v>
      </c>
      <c r="P19" s="190"/>
      <c r="Q19" s="185" t="s">
        <v>48</v>
      </c>
      <c r="R19" s="247" t="s">
        <v>31</v>
      </c>
      <c r="S19" s="143">
        <v>17.876666666666665</v>
      </c>
      <c r="T19" s="143"/>
      <c r="U19" s="143">
        <v>33.32</v>
      </c>
      <c r="V19" s="143">
        <v>28.28</v>
      </c>
      <c r="W19" s="143"/>
      <c r="X19" s="148"/>
      <c r="Y19" s="143">
        <f t="shared" si="3"/>
        <v>15.443333333333335</v>
      </c>
      <c r="Z19" s="143">
        <f>V19-S19</f>
        <v>10.403333333333336</v>
      </c>
      <c r="AA19" s="143"/>
      <c r="AB19" s="149"/>
      <c r="AC19" s="150">
        <f t="shared" si="7"/>
        <v>2.2443647219634235E-5</v>
      </c>
      <c r="AD19" s="150">
        <f>1/2^Z19</f>
        <v>7.3838796886710131E-4</v>
      </c>
      <c r="AE19" s="151"/>
      <c r="AF19" s="186"/>
      <c r="AG19" s="186"/>
      <c r="AH19" s="186"/>
      <c r="AI19" s="147"/>
      <c r="AJ19" s="147"/>
      <c r="AK19" s="147"/>
    </row>
    <row r="20" spans="2:37">
      <c r="B20" s="190"/>
      <c r="C20" s="190"/>
      <c r="D20" s="152"/>
      <c r="E20" s="152"/>
      <c r="F20" s="152"/>
      <c r="G20" s="152"/>
      <c r="H20" s="152"/>
      <c r="I20" s="187" t="s">
        <v>100</v>
      </c>
      <c r="J20" s="255" t="s">
        <v>31</v>
      </c>
      <c r="K20" s="143">
        <v>25.373333333333335</v>
      </c>
      <c r="L20" s="143">
        <v>17.686666666666667</v>
      </c>
      <c r="M20" s="143">
        <v>7.6866666666666674</v>
      </c>
      <c r="N20" s="145">
        <v>4.8538099393981736E-3</v>
      </c>
      <c r="O20" s="146"/>
      <c r="P20" s="152"/>
      <c r="Q20" s="185" t="s">
        <v>109</v>
      </c>
      <c r="R20" s="247" t="s">
        <v>31</v>
      </c>
      <c r="S20" s="143">
        <v>17.733333333333334</v>
      </c>
      <c r="T20" s="143"/>
      <c r="U20" s="143">
        <v>26.203333333333333</v>
      </c>
      <c r="V20" s="143">
        <v>26.066666666666666</v>
      </c>
      <c r="W20" s="143"/>
      <c r="X20" s="148"/>
      <c r="Y20" s="143">
        <f t="shared" si="3"/>
        <v>8.4699999999999989</v>
      </c>
      <c r="Z20" s="143">
        <f>V20-S20</f>
        <v>8.3333333333333321</v>
      </c>
      <c r="AA20" s="143"/>
      <c r="AB20" s="149"/>
      <c r="AC20" s="150">
        <f t="shared" si="7"/>
        <v>2.8201742100048776E-3</v>
      </c>
      <c r="AD20" s="150">
        <f>1/2^Z20</f>
        <v>3.1003926796253937E-3</v>
      </c>
      <c r="AE20" s="151"/>
      <c r="AF20" s="152"/>
      <c r="AG20" s="152"/>
      <c r="AH20" s="152"/>
      <c r="AI20" s="147"/>
      <c r="AJ20" s="147"/>
      <c r="AK20" s="147"/>
    </row>
    <row r="21" spans="2:37">
      <c r="B21" s="190"/>
      <c r="C21" s="190"/>
      <c r="D21" s="152"/>
      <c r="E21" s="152"/>
      <c r="F21" s="152"/>
      <c r="G21" s="152"/>
      <c r="H21" s="152"/>
      <c r="I21" s="187" t="s">
        <v>101</v>
      </c>
      <c r="J21" s="255" t="s">
        <v>31</v>
      </c>
      <c r="K21" s="143">
        <v>26.703333333333337</v>
      </c>
      <c r="L21" s="143">
        <v>18.083333333333332</v>
      </c>
      <c r="M21" s="143">
        <v>8.6200000000000045</v>
      </c>
      <c r="N21" s="145">
        <v>2.5416833114100187E-3</v>
      </c>
      <c r="O21" s="146"/>
      <c r="P21" s="152"/>
      <c r="Q21" s="188" t="s">
        <v>49</v>
      </c>
      <c r="R21" s="248" t="s">
        <v>31</v>
      </c>
      <c r="S21" s="153">
        <v>17.82</v>
      </c>
      <c r="T21" s="153"/>
      <c r="U21" s="153">
        <v>25.48</v>
      </c>
      <c r="V21" s="153">
        <v>28.153333333333336</v>
      </c>
      <c r="W21" s="153"/>
      <c r="X21" s="158"/>
      <c r="Y21" s="153">
        <f t="shared" si="3"/>
        <v>7.66</v>
      </c>
      <c r="Z21" s="153">
        <f>V21-S21</f>
        <v>10.333333333333336</v>
      </c>
      <c r="AA21" s="159"/>
      <c r="AB21" s="160"/>
      <c r="AC21" s="161">
        <f t="shared" si="7"/>
        <v>4.9443616951964078E-3</v>
      </c>
      <c r="AD21" s="161">
        <f>1/2^Z21</f>
        <v>7.7509816990634626E-4</v>
      </c>
      <c r="AE21" s="162"/>
      <c r="AF21" s="152"/>
      <c r="AG21" s="152"/>
      <c r="AH21" s="152"/>
      <c r="AI21" s="147"/>
      <c r="AJ21" s="147"/>
      <c r="AK21" s="147"/>
    </row>
    <row r="22" spans="2:37">
      <c r="B22" s="190"/>
      <c r="C22" s="190"/>
      <c r="D22" s="152"/>
      <c r="E22" s="152"/>
      <c r="F22" s="152"/>
      <c r="G22" s="152"/>
      <c r="H22" s="152"/>
      <c r="I22" s="187" t="s">
        <v>102</v>
      </c>
      <c r="J22" s="255" t="s">
        <v>31</v>
      </c>
      <c r="K22" s="143">
        <v>27.42</v>
      </c>
      <c r="L22" s="143">
        <v>17.853333333333335</v>
      </c>
      <c r="M22" s="143">
        <v>9.5666666666666664</v>
      </c>
      <c r="N22" s="145">
        <v>1.318701119304874E-3</v>
      </c>
      <c r="O22" s="146"/>
      <c r="P22" s="152"/>
      <c r="Q22" s="152"/>
      <c r="R22" s="152"/>
      <c r="S22" s="152"/>
      <c r="T22" s="152"/>
      <c r="U22" s="152"/>
      <c r="V22" s="152"/>
      <c r="W22" s="152"/>
      <c r="X22" s="143"/>
      <c r="Y22" s="143"/>
      <c r="Z22" s="143"/>
      <c r="AA22" s="143"/>
      <c r="AB22" s="152"/>
      <c r="AC22" s="152"/>
      <c r="AD22" s="152"/>
      <c r="AE22" s="152"/>
      <c r="AF22" s="152"/>
      <c r="AG22" s="152"/>
      <c r="AH22" s="152"/>
      <c r="AI22" s="147"/>
      <c r="AJ22" s="147"/>
      <c r="AK22" s="147"/>
    </row>
    <row r="23" spans="2:37">
      <c r="B23" s="190"/>
      <c r="C23" s="190"/>
      <c r="D23" s="152"/>
      <c r="E23" s="152"/>
      <c r="F23" s="152"/>
      <c r="G23" s="152"/>
      <c r="H23" s="152"/>
      <c r="I23" s="187" t="s">
        <v>43</v>
      </c>
      <c r="J23" s="255" t="s">
        <v>7</v>
      </c>
      <c r="K23" s="143">
        <v>22.786666666666665</v>
      </c>
      <c r="L23" s="143">
        <v>18.953333333333333</v>
      </c>
      <c r="M23" s="143">
        <v>3.8333333333333321</v>
      </c>
      <c r="N23" s="145">
        <v>7.0153878019335869E-2</v>
      </c>
      <c r="O23" s="146">
        <f>N23</f>
        <v>7.0153878019335869E-2</v>
      </c>
      <c r="P23" s="152"/>
      <c r="Q23" s="152"/>
      <c r="R23" s="152"/>
      <c r="S23" s="152"/>
      <c r="T23" s="152"/>
      <c r="U23" s="152"/>
      <c r="V23" s="152"/>
      <c r="W23" s="152"/>
      <c r="X23" s="163"/>
      <c r="Y23" s="57"/>
      <c r="Z23" s="57"/>
      <c r="AA23" s="97" t="s">
        <v>217</v>
      </c>
      <c r="AB23" s="191">
        <v>0.15409999999999999</v>
      </c>
      <c r="AC23" s="192" t="s">
        <v>402</v>
      </c>
      <c r="AD23" s="191">
        <v>4.0000000000000002E-4</v>
      </c>
      <c r="AE23" s="193">
        <v>6.0499999999999998E-2</v>
      </c>
      <c r="AF23" s="152"/>
      <c r="AG23" s="152"/>
      <c r="AH23" s="152"/>
      <c r="AI23" s="147"/>
      <c r="AJ23" s="147"/>
      <c r="AK23" s="147"/>
    </row>
    <row r="24" spans="2:37">
      <c r="B24" s="190"/>
      <c r="C24" s="190"/>
      <c r="D24" s="152"/>
      <c r="E24" s="152"/>
      <c r="F24" s="152"/>
      <c r="G24" s="152"/>
      <c r="H24" s="152"/>
      <c r="I24" s="185" t="s">
        <v>103</v>
      </c>
      <c r="J24" s="247" t="s">
        <v>31</v>
      </c>
      <c r="K24" s="143">
        <v>23.736666666666665</v>
      </c>
      <c r="L24" s="143">
        <v>18.666666666666668</v>
      </c>
      <c r="M24" s="143">
        <v>5.0699999999999967</v>
      </c>
      <c r="N24" s="145">
        <v>2.9769937438873122E-2</v>
      </c>
      <c r="O24" s="146">
        <f>AVERAGE(N24:N26)</f>
        <v>2.5872404874924145E-2</v>
      </c>
      <c r="P24" s="152"/>
      <c r="Q24" s="152"/>
      <c r="R24" s="152"/>
      <c r="S24" s="152"/>
      <c r="T24" s="152"/>
      <c r="U24" s="152"/>
      <c r="V24" s="152"/>
      <c r="W24" s="152"/>
      <c r="X24" s="148"/>
      <c r="Y24" s="131"/>
      <c r="Z24" s="131"/>
      <c r="AA24" s="98" t="s">
        <v>178</v>
      </c>
      <c r="AB24" s="195" t="s">
        <v>421</v>
      </c>
      <c r="AC24" s="195"/>
      <c r="AD24" s="195"/>
      <c r="AE24" s="280" t="s">
        <v>420</v>
      </c>
      <c r="AF24" s="152"/>
      <c r="AG24" s="152"/>
      <c r="AH24" s="152"/>
      <c r="AI24" s="147"/>
      <c r="AJ24" s="147"/>
      <c r="AK24" s="147"/>
    </row>
    <row r="25" spans="2:37">
      <c r="B25" s="190"/>
      <c r="C25" s="190"/>
      <c r="D25" s="152"/>
      <c r="E25" s="152"/>
      <c r="F25" s="152"/>
      <c r="G25" s="152"/>
      <c r="H25" s="152"/>
      <c r="I25" s="185" t="s">
        <v>104</v>
      </c>
      <c r="J25" s="247" t="s">
        <v>31</v>
      </c>
      <c r="K25" s="143">
        <v>24.24</v>
      </c>
      <c r="L25" s="143">
        <v>18.793333333333333</v>
      </c>
      <c r="M25" s="143">
        <v>5.4466666666666654</v>
      </c>
      <c r="N25" s="143">
        <v>2.292925567361187E-2</v>
      </c>
      <c r="O25" s="146"/>
      <c r="P25" s="152"/>
      <c r="Q25" s="152"/>
      <c r="R25" s="152"/>
      <c r="S25" s="152"/>
      <c r="T25" s="152"/>
      <c r="U25" s="152"/>
      <c r="V25" s="152"/>
      <c r="W25" s="152"/>
      <c r="X25" s="148"/>
      <c r="Y25" s="122"/>
      <c r="Z25" s="131"/>
      <c r="AA25" s="98" t="s">
        <v>179</v>
      </c>
      <c r="AB25" s="195">
        <v>0.56540000000000001</v>
      </c>
      <c r="AC25" s="195"/>
      <c r="AD25" s="195"/>
      <c r="AE25" s="280">
        <v>0.1734</v>
      </c>
      <c r="AF25" s="152"/>
      <c r="AG25" s="152"/>
      <c r="AH25" s="152"/>
      <c r="AI25" s="147"/>
      <c r="AJ25" s="147"/>
      <c r="AK25" s="147"/>
    </row>
    <row r="26" spans="2:37">
      <c r="B26" s="190"/>
      <c r="C26" s="190"/>
      <c r="D26" s="152"/>
      <c r="E26" s="152"/>
      <c r="F26" s="152"/>
      <c r="G26" s="152"/>
      <c r="H26" s="152"/>
      <c r="I26" s="185" t="s">
        <v>105</v>
      </c>
      <c r="J26" s="247" t="s">
        <v>31</v>
      </c>
      <c r="K26" s="143">
        <v>23.126666666666665</v>
      </c>
      <c r="L26" s="143">
        <v>17.8</v>
      </c>
      <c r="M26" s="143">
        <v>5.3266666666666644</v>
      </c>
      <c r="N26" s="143">
        <v>2.4918021512287444E-2</v>
      </c>
      <c r="O26" s="146"/>
      <c r="P26" s="152"/>
      <c r="Q26" s="152"/>
      <c r="R26" s="152"/>
      <c r="S26" s="152"/>
      <c r="T26" s="152"/>
      <c r="U26" s="152"/>
      <c r="V26" s="152"/>
      <c r="W26" s="152"/>
      <c r="X26" s="148"/>
      <c r="Y26" s="143"/>
      <c r="Z26" s="143"/>
      <c r="AA26" s="141" t="s">
        <v>226</v>
      </c>
      <c r="AB26" s="195"/>
      <c r="AC26" s="195" t="s">
        <v>418</v>
      </c>
      <c r="AD26" s="195" t="s">
        <v>419</v>
      </c>
      <c r="AE26" s="281"/>
      <c r="AF26" s="152"/>
      <c r="AG26" s="152"/>
      <c r="AH26" s="152"/>
      <c r="AI26" s="147"/>
      <c r="AJ26" s="147"/>
      <c r="AK26" s="147"/>
    </row>
    <row r="27" spans="2:37">
      <c r="B27" s="190"/>
      <c r="C27" s="190"/>
      <c r="D27" s="152"/>
      <c r="E27" s="152"/>
      <c r="F27" s="152"/>
      <c r="G27" s="152"/>
      <c r="H27" s="152"/>
      <c r="I27" s="196" t="s">
        <v>106</v>
      </c>
      <c r="J27" s="256" t="s">
        <v>7</v>
      </c>
      <c r="K27" s="143">
        <v>24.865000000000002</v>
      </c>
      <c r="L27" s="143">
        <v>18.75</v>
      </c>
      <c r="M27" s="143">
        <v>6.115000000000002</v>
      </c>
      <c r="N27" s="143">
        <v>1.4427848605146777E-2</v>
      </c>
      <c r="O27" s="146">
        <f>AVERAGE(N27:N28)</f>
        <v>1.7498789298226767E-2</v>
      </c>
      <c r="P27" s="152"/>
      <c r="Q27" s="152"/>
      <c r="R27" s="152"/>
      <c r="S27" s="152"/>
      <c r="T27" s="152"/>
      <c r="U27" s="152"/>
      <c r="V27" s="152"/>
      <c r="W27" s="152"/>
      <c r="X27" s="158"/>
      <c r="Y27" s="153"/>
      <c r="Z27" s="153"/>
      <c r="AA27" s="142" t="s">
        <v>227</v>
      </c>
      <c r="AB27" s="202"/>
      <c r="AC27" s="202">
        <v>4.5199999999999997E-2</v>
      </c>
      <c r="AD27" s="202">
        <v>7.3499999999999996E-2</v>
      </c>
      <c r="AE27" s="282"/>
      <c r="AF27" s="152"/>
      <c r="AG27" s="152"/>
      <c r="AH27" s="152"/>
      <c r="AI27" s="147"/>
      <c r="AJ27" s="147"/>
      <c r="AK27" s="147"/>
    </row>
    <row r="28" spans="2:37">
      <c r="B28" s="190"/>
      <c r="C28" s="190"/>
      <c r="D28" s="152"/>
      <c r="E28" s="152"/>
      <c r="F28" s="152"/>
      <c r="G28" s="152"/>
      <c r="H28" s="152"/>
      <c r="I28" s="196" t="s">
        <v>107</v>
      </c>
      <c r="J28" s="256" t="s">
        <v>7</v>
      </c>
      <c r="K28" s="143">
        <v>23.716666666666669</v>
      </c>
      <c r="L28" s="143">
        <v>18.113333333333333</v>
      </c>
      <c r="M28" s="143">
        <v>5.6033333333333353</v>
      </c>
      <c r="N28" s="143">
        <v>2.0569729991306757E-2</v>
      </c>
      <c r="O28" s="146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64"/>
      <c r="AB28" s="152"/>
      <c r="AC28" s="152"/>
      <c r="AD28" s="152"/>
      <c r="AE28" s="152"/>
      <c r="AF28" s="152"/>
      <c r="AG28" s="152"/>
      <c r="AH28" s="152"/>
      <c r="AI28" s="147"/>
      <c r="AJ28" s="147"/>
      <c r="AK28" s="147"/>
    </row>
    <row r="29" spans="2:37">
      <c r="B29" s="190"/>
      <c r="C29" s="190"/>
      <c r="D29" s="165"/>
      <c r="E29" s="165"/>
      <c r="F29" s="165"/>
      <c r="G29" s="165"/>
      <c r="H29" s="165"/>
      <c r="I29" s="197" t="s">
        <v>77</v>
      </c>
      <c r="J29" s="257" t="s">
        <v>31</v>
      </c>
      <c r="K29" s="143">
        <v>23.433333333333334</v>
      </c>
      <c r="L29" s="143">
        <v>17.78</v>
      </c>
      <c r="M29" s="143">
        <v>5.6533333333333324</v>
      </c>
      <c r="N29" s="166">
        <v>1.9869049474778182E-2</v>
      </c>
      <c r="O29" s="146">
        <f>N29</f>
        <v>1.9869049474778182E-2</v>
      </c>
      <c r="P29" s="152"/>
      <c r="Q29" s="152"/>
      <c r="R29" s="152"/>
      <c r="S29" s="165"/>
      <c r="T29" s="165"/>
      <c r="U29" s="152"/>
      <c r="V29" s="165"/>
      <c r="W29" s="165"/>
      <c r="X29" s="165"/>
      <c r="Y29" s="165"/>
      <c r="Z29" s="152"/>
      <c r="AA29" s="152"/>
      <c r="AB29" s="152"/>
      <c r="AC29" s="152"/>
      <c r="AD29" s="152"/>
      <c r="AE29" s="152"/>
      <c r="AF29" s="152"/>
      <c r="AG29" s="152"/>
      <c r="AH29" s="152"/>
      <c r="AI29" s="147"/>
      <c r="AJ29" s="147"/>
      <c r="AK29" s="147"/>
    </row>
    <row r="30" spans="2:37">
      <c r="B30" s="147"/>
      <c r="C30" s="147"/>
      <c r="D30" s="147"/>
      <c r="E30" s="147"/>
      <c r="F30" s="147"/>
      <c r="G30" s="147"/>
      <c r="H30" s="147"/>
      <c r="I30" s="185" t="s">
        <v>108</v>
      </c>
      <c r="J30" s="257" t="s">
        <v>31</v>
      </c>
      <c r="K30" s="143">
        <v>23.61</v>
      </c>
      <c r="L30" s="143">
        <v>17.423333333333332</v>
      </c>
      <c r="M30" s="143">
        <v>6.1866666666666674</v>
      </c>
      <c r="N30" s="166">
        <v>1.3728647690956459E-2</v>
      </c>
      <c r="O30" s="146">
        <f>N30</f>
        <v>1.3728647690956459E-2</v>
      </c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</row>
    <row r="31" spans="2:37">
      <c r="B31" s="186"/>
      <c r="C31" s="186"/>
      <c r="D31" s="152"/>
      <c r="E31" s="152"/>
      <c r="F31" s="152"/>
      <c r="G31" s="152"/>
      <c r="H31" s="152"/>
      <c r="I31" s="185" t="s">
        <v>48</v>
      </c>
      <c r="J31" s="257" t="s">
        <v>31</v>
      </c>
      <c r="K31" s="143">
        <v>26.52</v>
      </c>
      <c r="L31" s="143">
        <v>17.876666666666665</v>
      </c>
      <c r="M31" s="143">
        <v>8.6433333333333344</v>
      </c>
      <c r="N31" s="166">
        <v>2.5009062053724246E-3</v>
      </c>
      <c r="O31" s="146">
        <f>N31</f>
        <v>2.5009062053724246E-3</v>
      </c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86"/>
      <c r="AF31" s="186"/>
      <c r="AG31" s="186"/>
      <c r="AH31" s="186"/>
      <c r="AI31" s="147"/>
      <c r="AJ31" s="147"/>
      <c r="AK31" s="147"/>
    </row>
    <row r="32" spans="2:37">
      <c r="B32" s="198"/>
      <c r="C32" s="198"/>
      <c r="D32" s="167"/>
      <c r="E32" s="167"/>
      <c r="F32" s="167"/>
      <c r="G32" s="167"/>
      <c r="H32" s="167"/>
      <c r="I32" s="185" t="s">
        <v>109</v>
      </c>
      <c r="J32" s="257" t="s">
        <v>31</v>
      </c>
      <c r="K32" s="143">
        <v>24.706666666666667</v>
      </c>
      <c r="L32" s="143">
        <v>17.733333333333334</v>
      </c>
      <c r="M32" s="143">
        <v>6.9733333333333327</v>
      </c>
      <c r="N32" s="166">
        <v>7.9582485152913506E-3</v>
      </c>
      <c r="O32" s="146">
        <f>N32</f>
        <v>7.9582485152913506E-3</v>
      </c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47"/>
      <c r="AJ32" s="147"/>
      <c r="AK32" s="147"/>
    </row>
    <row r="33" spans="1:37">
      <c r="A33" s="54"/>
      <c r="B33" s="147"/>
      <c r="C33" s="147"/>
      <c r="D33" s="147"/>
      <c r="E33" s="147"/>
      <c r="F33" s="147"/>
      <c r="G33" s="147"/>
      <c r="H33" s="147"/>
      <c r="I33" s="188" t="s">
        <v>49</v>
      </c>
      <c r="J33" s="258" t="s">
        <v>31</v>
      </c>
      <c r="K33" s="153">
        <v>28.013333333333335</v>
      </c>
      <c r="L33" s="153">
        <v>17.82</v>
      </c>
      <c r="M33" s="153">
        <v>10.193333333333335</v>
      </c>
      <c r="N33" s="168">
        <v>8.5408463872640149E-4</v>
      </c>
      <c r="O33" s="169">
        <f>N33</f>
        <v>8.5408463872640149E-4</v>
      </c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</row>
    <row r="34" spans="1:37">
      <c r="A34" s="54"/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</row>
    <row r="35" spans="1:37">
      <c r="L35" s="155"/>
      <c r="M35" s="57"/>
      <c r="N35" s="97" t="s">
        <v>217</v>
      </c>
      <c r="O35" s="204">
        <v>0.20549999999999999</v>
      </c>
    </row>
    <row r="36" spans="1:37">
      <c r="B36" s="119"/>
      <c r="C36" s="119"/>
      <c r="D36" s="131"/>
      <c r="E36" s="131"/>
      <c r="F36" s="131"/>
      <c r="G36" s="131"/>
      <c r="H36" s="131"/>
      <c r="L36" s="156"/>
      <c r="M36" s="131"/>
      <c r="N36" s="98" t="s">
        <v>178</v>
      </c>
      <c r="O36" s="205" t="s">
        <v>422</v>
      </c>
      <c r="P36" s="119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</row>
    <row r="37" spans="1:37">
      <c r="B37" s="119"/>
      <c r="C37" s="119"/>
      <c r="D37" s="131"/>
      <c r="E37" s="131"/>
      <c r="F37" s="131"/>
      <c r="G37" s="131"/>
      <c r="H37" s="131"/>
      <c r="L37" s="7"/>
      <c r="M37" s="61"/>
      <c r="N37" s="99" t="s">
        <v>179</v>
      </c>
      <c r="O37" s="206">
        <v>8.1900000000000001E-2</v>
      </c>
      <c r="P37" s="119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</row>
    <row r="38" spans="1:37">
      <c r="B38" s="143"/>
      <c r="C38" s="143"/>
      <c r="D38" s="143"/>
      <c r="E38" s="143"/>
      <c r="F38" s="120"/>
      <c r="G38" s="120"/>
      <c r="H38" s="120"/>
      <c r="I38" s="121"/>
      <c r="J38" s="121"/>
      <c r="K38" s="122"/>
      <c r="L38" s="134"/>
      <c r="M38" s="122"/>
      <c r="N38" s="134"/>
      <c r="O38" s="131"/>
      <c r="P38" s="123"/>
      <c r="Q38" s="123"/>
      <c r="R38" s="123"/>
      <c r="S38" s="123"/>
      <c r="T38" s="122"/>
      <c r="U38" s="123"/>
      <c r="V38" s="199"/>
      <c r="W38" s="199"/>
      <c r="X38" s="122"/>
      <c r="Y38" s="134"/>
      <c r="Z38" s="122"/>
      <c r="AA38" s="134"/>
      <c r="AB38" s="122"/>
      <c r="AC38" s="134"/>
      <c r="AD38" s="131"/>
      <c r="AE38" s="131"/>
    </row>
    <row r="39" spans="1:37"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31"/>
      <c r="P39" s="122"/>
      <c r="Q39" s="123"/>
      <c r="R39" s="123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31"/>
      <c r="AE39" s="131"/>
    </row>
    <row r="40" spans="1:37">
      <c r="B40" s="101"/>
      <c r="C40" s="101"/>
      <c r="D40" s="124"/>
      <c r="E40" s="170"/>
      <c r="F40" s="170"/>
      <c r="G40" s="170"/>
      <c r="H40" s="170"/>
      <c r="I40" s="170"/>
      <c r="J40" s="170"/>
      <c r="K40" s="170"/>
      <c r="L40" s="170"/>
      <c r="M40" s="171"/>
      <c r="N40" s="171"/>
      <c r="O40" s="131"/>
      <c r="P40" s="101"/>
      <c r="Q40" s="124"/>
      <c r="R40" s="124"/>
      <c r="S40" s="170"/>
      <c r="T40" s="170"/>
      <c r="U40" s="170"/>
      <c r="V40" s="170"/>
      <c r="W40" s="170"/>
      <c r="X40" s="171"/>
      <c r="Y40" s="171"/>
      <c r="Z40" s="172"/>
      <c r="AA40" s="172"/>
      <c r="AB40" s="171"/>
      <c r="AC40" s="171"/>
      <c r="AD40" s="131"/>
      <c r="AE40" s="131"/>
    </row>
    <row r="41" spans="1:37">
      <c r="B41" s="131"/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</row>
    <row r="42" spans="1:37">
      <c r="B42" s="1" t="s">
        <v>115</v>
      </c>
      <c r="Q42" s="1" t="s">
        <v>74</v>
      </c>
      <c r="R42" s="1"/>
    </row>
    <row r="43" spans="1:37">
      <c r="B43" s="1"/>
      <c r="Q43" s="1"/>
      <c r="R43" s="1"/>
    </row>
    <row r="44" spans="1:37">
      <c r="B44" s="200"/>
      <c r="C44" s="259"/>
      <c r="D44" s="200"/>
      <c r="E44" s="265" t="s">
        <v>68</v>
      </c>
      <c r="F44" s="260"/>
      <c r="G44" s="266" t="s">
        <v>117</v>
      </c>
      <c r="H44" s="267"/>
      <c r="I44" s="239" t="s">
        <v>72</v>
      </c>
      <c r="J44" s="274"/>
      <c r="K44" s="239" t="s">
        <v>73</v>
      </c>
      <c r="L44" s="274"/>
      <c r="M44" s="102" t="s">
        <v>114</v>
      </c>
      <c r="N44" s="174"/>
      <c r="Q44" s="163"/>
      <c r="R44" s="173"/>
      <c r="S44" s="246"/>
      <c r="T44" s="163"/>
      <c r="U44" s="86" t="s">
        <v>68</v>
      </c>
      <c r="V44" s="275"/>
      <c r="W44" s="277" t="s">
        <v>117</v>
      </c>
      <c r="X44" s="276"/>
      <c r="Y44" s="278"/>
      <c r="Z44" s="102" t="s">
        <v>72</v>
      </c>
      <c r="AA44" s="174"/>
      <c r="AB44" s="102" t="s">
        <v>73</v>
      </c>
      <c r="AC44" s="174"/>
    </row>
    <row r="45" spans="1:37">
      <c r="B45" s="7" t="s">
        <v>139</v>
      </c>
      <c r="C45" s="248" t="s">
        <v>140</v>
      </c>
      <c r="D45" s="7" t="s">
        <v>70</v>
      </c>
      <c r="E45" s="5" t="s">
        <v>4</v>
      </c>
      <c r="F45" s="16" t="s">
        <v>71</v>
      </c>
      <c r="G45" s="7" t="s">
        <v>4</v>
      </c>
      <c r="H45" s="16" t="s">
        <v>71</v>
      </c>
      <c r="I45" s="240" t="s">
        <v>4</v>
      </c>
      <c r="J45" s="16" t="s">
        <v>71</v>
      </c>
      <c r="K45" s="7" t="s">
        <v>4</v>
      </c>
      <c r="L45" s="16" t="s">
        <v>71</v>
      </c>
      <c r="M45" s="5" t="s">
        <v>4</v>
      </c>
      <c r="N45" s="16" t="s">
        <v>71</v>
      </c>
      <c r="Q45" s="7" t="s">
        <v>116</v>
      </c>
      <c r="R45" s="250" t="s">
        <v>12</v>
      </c>
      <c r="S45" s="249" t="s">
        <v>140</v>
      </c>
      <c r="T45" s="7" t="s">
        <v>70</v>
      </c>
      <c r="U45" s="5" t="s">
        <v>4</v>
      </c>
      <c r="V45" s="16" t="s">
        <v>71</v>
      </c>
      <c r="W45" s="7" t="s">
        <v>4</v>
      </c>
      <c r="X45" s="16" t="s">
        <v>71</v>
      </c>
      <c r="Y45" s="7"/>
      <c r="Z45" s="5" t="s">
        <v>4</v>
      </c>
      <c r="AA45" s="16" t="s">
        <v>71</v>
      </c>
      <c r="AB45" s="5" t="s">
        <v>4</v>
      </c>
      <c r="AC45" s="16" t="s">
        <v>71</v>
      </c>
    </row>
    <row r="46" spans="1:37">
      <c r="B46" s="201" t="s">
        <v>55</v>
      </c>
      <c r="C46" s="247" t="s">
        <v>69</v>
      </c>
      <c r="D46" s="261">
        <v>22.73</v>
      </c>
      <c r="E46" s="170">
        <v>30.246666666666666</v>
      </c>
      <c r="F46" s="262">
        <v>26.99666666666667</v>
      </c>
      <c r="G46" s="261">
        <v>7.5166666666666657</v>
      </c>
      <c r="H46" s="262">
        <v>4.2666666666666693</v>
      </c>
      <c r="I46" s="268">
        <v>5.4608200553868018E-3</v>
      </c>
      <c r="J46" s="175">
        <v>5.1952368508924152E-2</v>
      </c>
      <c r="K46" s="270">
        <f>I46/I47</f>
        <v>8.3620472174132141E-2</v>
      </c>
      <c r="L46" s="271">
        <v>0.85856543643775241</v>
      </c>
      <c r="M46" s="171">
        <v>-3.58</v>
      </c>
      <c r="N46" s="175">
        <v>-0.220000000000002</v>
      </c>
      <c r="Q46" s="201" t="s">
        <v>67</v>
      </c>
      <c r="R46" s="251" t="s">
        <v>7</v>
      </c>
      <c r="S46" s="247" t="s">
        <v>69</v>
      </c>
      <c r="T46" s="261">
        <v>19.03</v>
      </c>
      <c r="U46" s="170">
        <v>27.526666666666667</v>
      </c>
      <c r="V46" s="262">
        <v>25.23</v>
      </c>
      <c r="W46" s="261">
        <v>8.4966666666666661</v>
      </c>
      <c r="X46" s="262">
        <v>6.1999999999999993</v>
      </c>
      <c r="Y46" s="261"/>
      <c r="Z46" s="170">
        <v>2.76852513129348E-3</v>
      </c>
      <c r="AA46" s="262">
        <v>1.36023525515019E-2</v>
      </c>
      <c r="AB46" s="171">
        <v>6.1782126272055912E-2</v>
      </c>
      <c r="AC46" s="175">
        <v>0.67673676206862166</v>
      </c>
    </row>
    <row r="47" spans="1:37">
      <c r="B47" s="84"/>
      <c r="C47" s="247" t="s">
        <v>113</v>
      </c>
      <c r="D47" s="261">
        <v>20.943333333333332</v>
      </c>
      <c r="E47" s="170">
        <v>24.88</v>
      </c>
      <c r="F47" s="262">
        <v>24.99</v>
      </c>
      <c r="G47" s="261">
        <v>3.9366666666666674</v>
      </c>
      <c r="H47" s="262">
        <v>4.0466666666666669</v>
      </c>
      <c r="I47" s="268">
        <v>6.5304822053804404E-2</v>
      </c>
      <c r="J47" s="175">
        <v>6.0510668498930185E-2</v>
      </c>
      <c r="K47" s="270">
        <v>1</v>
      </c>
      <c r="L47" s="271">
        <v>1</v>
      </c>
      <c r="M47" s="171"/>
      <c r="N47" s="175"/>
      <c r="Q47" s="201"/>
      <c r="R47" s="251"/>
      <c r="S47" s="247" t="s">
        <v>113</v>
      </c>
      <c r="T47" s="261">
        <v>19.103333333333335</v>
      </c>
      <c r="U47" s="170">
        <v>23.583333333333332</v>
      </c>
      <c r="V47" s="262">
        <v>24.74</v>
      </c>
      <c r="W47" s="261">
        <v>4.4799999999999969</v>
      </c>
      <c r="X47" s="262">
        <v>5.6366666666666632</v>
      </c>
      <c r="Y47" s="261"/>
      <c r="Z47" s="170">
        <v>4.4811101500494714E-2</v>
      </c>
      <c r="AA47" s="262">
        <v>2.0099916709006353E-2</v>
      </c>
      <c r="AB47" s="131">
        <v>1</v>
      </c>
      <c r="AC47" s="132">
        <v>1</v>
      </c>
    </row>
    <row r="48" spans="1:37">
      <c r="B48" s="84" t="s">
        <v>61</v>
      </c>
      <c r="C48" s="247" t="s">
        <v>69</v>
      </c>
      <c r="D48" s="261">
        <v>18.310000000000002</v>
      </c>
      <c r="E48" s="170">
        <v>26.333333333333332</v>
      </c>
      <c r="F48" s="262">
        <v>25.209999999999997</v>
      </c>
      <c r="G48" s="261">
        <v>8.0233333333333299</v>
      </c>
      <c r="H48" s="262">
        <v>6.899999999999995</v>
      </c>
      <c r="I48" s="268">
        <v>3.8435806777660725E-3</v>
      </c>
      <c r="J48" s="175">
        <v>8.373230176064823E-3</v>
      </c>
      <c r="K48" s="270">
        <v>0.13615608201782733</v>
      </c>
      <c r="L48" s="271">
        <v>0.75610928011991563</v>
      </c>
      <c r="M48" s="171">
        <v>-2.8766666666666598</v>
      </c>
      <c r="N48" s="175">
        <v>-0.40333333333332799</v>
      </c>
      <c r="Q48" s="201" t="s">
        <v>43</v>
      </c>
      <c r="R48" s="251" t="s">
        <v>7</v>
      </c>
      <c r="S48" s="247" t="s">
        <v>69</v>
      </c>
      <c r="T48" s="261">
        <v>18.303333333333331</v>
      </c>
      <c r="U48" s="170">
        <v>24.963333333333335</v>
      </c>
      <c r="V48" s="262">
        <v>23.746666666666666</v>
      </c>
      <c r="W48" s="261">
        <v>6.6600000000000037</v>
      </c>
      <c r="X48" s="262">
        <v>5.4433333333333351</v>
      </c>
      <c r="Y48" s="261"/>
      <c r="Z48" s="170">
        <v>9.8887233903927896E-3</v>
      </c>
      <c r="AA48" s="262">
        <v>2.2982294752905402E-2</v>
      </c>
      <c r="AB48" s="171">
        <v>0.22951600499130467</v>
      </c>
      <c r="AC48" s="175">
        <v>0.68302012837719739</v>
      </c>
    </row>
    <row r="49" spans="2:31">
      <c r="B49" s="84"/>
      <c r="C49" s="247" t="s">
        <v>113</v>
      </c>
      <c r="D49" s="261">
        <v>18.256666666666664</v>
      </c>
      <c r="E49" s="170">
        <v>23.403333333333336</v>
      </c>
      <c r="F49" s="262">
        <v>24.75333333333333</v>
      </c>
      <c r="G49" s="261">
        <v>5.1466666666666718</v>
      </c>
      <c r="H49" s="262">
        <v>6.4966666666666661</v>
      </c>
      <c r="I49" s="268">
        <v>2.8229225024724348E-2</v>
      </c>
      <c r="J49" s="175">
        <v>1.1074100525173908E-2</v>
      </c>
      <c r="K49" s="270">
        <v>1</v>
      </c>
      <c r="L49" s="271">
        <v>1</v>
      </c>
      <c r="M49" s="171"/>
      <c r="N49" s="175"/>
      <c r="Q49" s="157"/>
      <c r="R49" s="252"/>
      <c r="S49" s="248" t="s">
        <v>113</v>
      </c>
      <c r="T49" s="263">
        <v>18.233333333333331</v>
      </c>
      <c r="U49" s="176">
        <v>22.77</v>
      </c>
      <c r="V49" s="264">
        <v>23.126666666666665</v>
      </c>
      <c r="W49" s="263">
        <v>4.5366666666666688</v>
      </c>
      <c r="X49" s="264">
        <v>4.8933333333333344</v>
      </c>
      <c r="Y49" s="263"/>
      <c r="Z49" s="176">
        <v>4.3085114655805501E-2</v>
      </c>
      <c r="AA49" s="264">
        <v>3.3648049007735069E-2</v>
      </c>
      <c r="AB49" s="61">
        <v>1</v>
      </c>
      <c r="AC49" s="133">
        <v>1</v>
      </c>
    </row>
    <row r="50" spans="2:31">
      <c r="B50" s="84" t="s">
        <v>63</v>
      </c>
      <c r="C50" s="247" t="s">
        <v>69</v>
      </c>
      <c r="D50" s="261">
        <v>18.826666666666668</v>
      </c>
      <c r="E50" s="170">
        <v>28.543333333333333</v>
      </c>
      <c r="F50" s="262">
        <v>23.209999999999997</v>
      </c>
      <c r="G50" s="261">
        <v>9.716666666666665</v>
      </c>
      <c r="H50" s="262">
        <v>4.3833333333333293</v>
      </c>
      <c r="I50" s="268">
        <v>1.1884799938189376E-3</v>
      </c>
      <c r="J50" s="175">
        <v>4.7916510770925159E-2</v>
      </c>
      <c r="K50" s="270">
        <v>7.4325444687670203E-2</v>
      </c>
      <c r="L50" s="271">
        <v>0.76312960448028311</v>
      </c>
      <c r="M50" s="171">
        <v>-3.75</v>
      </c>
      <c r="N50" s="175">
        <v>-0.38999999999999302</v>
      </c>
      <c r="AC50" s="171"/>
    </row>
    <row r="51" spans="2:31">
      <c r="B51" s="84"/>
      <c r="C51" s="247" t="s">
        <v>113</v>
      </c>
      <c r="D51" s="261">
        <v>18.52333333333333</v>
      </c>
      <c r="E51" s="170">
        <v>24.49</v>
      </c>
      <c r="F51" s="262">
        <v>22.516666666666666</v>
      </c>
      <c r="G51" s="261">
        <v>5.9666666666666686</v>
      </c>
      <c r="H51" s="262">
        <v>3.9933333333333358</v>
      </c>
      <c r="I51" s="268">
        <v>1.5990217062449595E-2</v>
      </c>
      <c r="J51" s="175">
        <v>6.2789479650128252E-2</v>
      </c>
      <c r="K51" s="270">
        <v>1</v>
      </c>
      <c r="L51" s="271">
        <v>1</v>
      </c>
      <c r="M51" s="171"/>
      <c r="N51" s="175"/>
      <c r="AC51" s="171"/>
    </row>
    <row r="52" spans="2:31">
      <c r="B52" s="84" t="s">
        <v>64</v>
      </c>
      <c r="C52" s="247" t="s">
        <v>69</v>
      </c>
      <c r="D52" s="261">
        <v>19.58666666666667</v>
      </c>
      <c r="E52" s="170">
        <v>27.606666666666666</v>
      </c>
      <c r="F52" s="262">
        <v>23.356666666666666</v>
      </c>
      <c r="G52" s="261">
        <v>8.019999999999996</v>
      </c>
      <c r="H52" s="262">
        <v>3.769999999999996</v>
      </c>
      <c r="I52" s="268">
        <v>3.8524715019271961E-3</v>
      </c>
      <c r="J52" s="175">
        <v>7.330218432699262E-2</v>
      </c>
      <c r="K52" s="270">
        <v>0.27803402145796924</v>
      </c>
      <c r="L52" s="271">
        <v>0.63875444616395893</v>
      </c>
      <c r="M52" s="171">
        <v>-1.84666666666666</v>
      </c>
      <c r="N52" s="175">
        <v>-0.64666666666666095</v>
      </c>
      <c r="AC52" s="171"/>
    </row>
    <row r="53" spans="2:31">
      <c r="B53" s="85"/>
      <c r="C53" s="248" t="s">
        <v>113</v>
      </c>
      <c r="D53" s="263">
        <v>19.73</v>
      </c>
      <c r="E53" s="176">
        <v>25.903333333333336</v>
      </c>
      <c r="F53" s="264">
        <v>22.853333333333335</v>
      </c>
      <c r="G53" s="263">
        <v>6.1733333333333356</v>
      </c>
      <c r="H53" s="264">
        <v>3.1233333333333348</v>
      </c>
      <c r="I53" s="269">
        <v>1.3856115455674833E-2</v>
      </c>
      <c r="J53" s="178">
        <v>0.11475800249565234</v>
      </c>
      <c r="K53" s="272">
        <v>1</v>
      </c>
      <c r="L53" s="273">
        <v>1</v>
      </c>
      <c r="M53" s="177"/>
      <c r="N53" s="178"/>
      <c r="AC53" s="171"/>
    </row>
    <row r="54" spans="2:31">
      <c r="AC54" s="131"/>
    </row>
    <row r="55" spans="2:31">
      <c r="I55" s="155"/>
      <c r="J55" s="57"/>
      <c r="K55" s="57"/>
      <c r="L55" s="97" t="s">
        <v>218</v>
      </c>
      <c r="M55" s="191">
        <v>6.1000000000000004E-3</v>
      </c>
      <c r="N55" s="193">
        <v>1.7899999999999999E-2</v>
      </c>
      <c r="AD55" s="194"/>
      <c r="AE55" s="189"/>
    </row>
    <row r="56" spans="2:31">
      <c r="I56" s="157"/>
      <c r="J56" s="61"/>
      <c r="K56" s="61"/>
      <c r="L56" s="209" t="s">
        <v>219</v>
      </c>
      <c r="M56" s="202" t="s">
        <v>423</v>
      </c>
      <c r="N56" s="203" t="s">
        <v>424</v>
      </c>
    </row>
  </sheetData>
  <pageMargins left="0.7" right="0.7" top="0.75" bottom="0.75" header="0.3" footer="0.3"/>
  <pageSetup paperSize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EE8E-AF72-9842-83FF-F17E80A609F0}">
  <dimension ref="B2:M137"/>
  <sheetViews>
    <sheetView tabSelected="1" topLeftCell="A3" workbookViewId="0">
      <selection activeCell="H19" sqref="H19"/>
    </sheetView>
  </sheetViews>
  <sheetFormatPr baseColWidth="10" defaultRowHeight="16"/>
  <cols>
    <col min="2" max="2" width="19" bestFit="1" customWidth="1"/>
    <col min="3" max="3" width="19" customWidth="1"/>
    <col min="4" max="4" width="12.6640625" style="106" bestFit="1" customWidth="1"/>
    <col min="7" max="7" width="10.83203125" style="106"/>
    <col min="8" max="8" width="10.6640625" style="106" bestFit="1" customWidth="1"/>
  </cols>
  <sheetData>
    <row r="2" spans="2:13">
      <c r="B2" s="1" t="s">
        <v>408</v>
      </c>
      <c r="C2" s="1"/>
    </row>
    <row r="4" spans="2:13">
      <c r="B4" s="22" t="s">
        <v>262</v>
      </c>
      <c r="C4" s="23" t="s">
        <v>426</v>
      </c>
      <c r="D4" s="35" t="s">
        <v>2</v>
      </c>
      <c r="E4" s="23" t="s">
        <v>396</v>
      </c>
      <c r="F4" s="23" t="s">
        <v>385</v>
      </c>
      <c r="G4" s="35" t="s">
        <v>387</v>
      </c>
      <c r="H4" s="36" t="s">
        <v>391</v>
      </c>
      <c r="I4" s="23" t="s">
        <v>157</v>
      </c>
      <c r="J4" s="23" t="s">
        <v>158</v>
      </c>
      <c r="K4" s="23" t="s">
        <v>388</v>
      </c>
      <c r="L4" s="23" t="s">
        <v>389</v>
      </c>
      <c r="M4" s="24" t="s">
        <v>390</v>
      </c>
    </row>
    <row r="5" spans="2:13">
      <c r="B5" s="29" t="s">
        <v>263</v>
      </c>
      <c r="C5" s="6" t="s">
        <v>427</v>
      </c>
      <c r="D5" s="107" t="s">
        <v>159</v>
      </c>
      <c r="E5" s="6" t="s">
        <v>386</v>
      </c>
      <c r="F5" s="6" t="s">
        <v>386</v>
      </c>
      <c r="G5" s="107">
        <v>0</v>
      </c>
      <c r="H5" s="109" t="s">
        <v>392</v>
      </c>
      <c r="I5" s="9">
        <v>-0.178201841919823</v>
      </c>
      <c r="J5" s="9">
        <v>31.512238306883599</v>
      </c>
      <c r="K5" s="9">
        <v>-8.1109087923658896E-2</v>
      </c>
      <c r="L5" s="9">
        <v>7.3290761162302198</v>
      </c>
      <c r="M5" s="17">
        <v>-1.5771049317572099</v>
      </c>
    </row>
    <row r="6" spans="2:13">
      <c r="B6" s="29" t="s">
        <v>264</v>
      </c>
      <c r="C6" s="6" t="s">
        <v>428</v>
      </c>
      <c r="D6" s="107" t="s">
        <v>159</v>
      </c>
      <c r="E6" s="6" t="s">
        <v>386</v>
      </c>
      <c r="F6" s="6" t="s">
        <v>386</v>
      </c>
      <c r="G6" s="107">
        <v>0</v>
      </c>
      <c r="H6" s="109" t="s">
        <v>392</v>
      </c>
      <c r="I6" s="9">
        <v>0.42351507865355098</v>
      </c>
      <c r="J6" s="9">
        <v>31.693266386036701</v>
      </c>
      <c r="K6" s="9">
        <v>-0.55059378935460201</v>
      </c>
      <c r="L6" s="9">
        <v>5.8548947617530898</v>
      </c>
      <c r="M6" s="17">
        <v>0.87603301001886003</v>
      </c>
    </row>
    <row r="7" spans="2:13">
      <c r="B7" s="29" t="s">
        <v>265</v>
      </c>
      <c r="C7" s="6" t="s">
        <v>429</v>
      </c>
      <c r="D7" s="107" t="s">
        <v>159</v>
      </c>
      <c r="E7" s="6" t="s">
        <v>386</v>
      </c>
      <c r="F7" s="6" t="s">
        <v>386</v>
      </c>
      <c r="G7" s="107">
        <v>0</v>
      </c>
      <c r="H7" s="109" t="s">
        <v>392</v>
      </c>
      <c r="I7" s="9">
        <v>2.5419451496057301</v>
      </c>
      <c r="J7" s="9">
        <v>21.756369614216101</v>
      </c>
      <c r="K7" s="9">
        <v>-30.936386509856401</v>
      </c>
      <c r="L7" s="9">
        <v>-9.9596415673678909</v>
      </c>
      <c r="M7" s="17">
        <v>-14.924750970131999</v>
      </c>
    </row>
    <row r="8" spans="2:13">
      <c r="B8" s="29" t="s">
        <v>266</v>
      </c>
      <c r="C8" s="6" t="s">
        <v>429</v>
      </c>
      <c r="D8" s="107" t="s">
        <v>159</v>
      </c>
      <c r="E8" s="6" t="s">
        <v>386</v>
      </c>
      <c r="F8" s="6" t="s">
        <v>386</v>
      </c>
      <c r="G8" s="107">
        <v>1</v>
      </c>
      <c r="H8" s="109" t="s">
        <v>392</v>
      </c>
      <c r="I8" s="9">
        <v>1.3529857234290701</v>
      </c>
      <c r="J8" s="9">
        <v>21.5011764692903</v>
      </c>
      <c r="K8" s="9">
        <v>-31.170394771970201</v>
      </c>
      <c r="L8" s="9">
        <v>-10.777951104122</v>
      </c>
      <c r="M8" s="17">
        <v>-13.28624331936</v>
      </c>
    </row>
    <row r="9" spans="2:13">
      <c r="B9" s="29" t="s">
        <v>267</v>
      </c>
      <c r="C9" s="6" t="s">
        <v>429</v>
      </c>
      <c r="D9" s="107" t="s">
        <v>159</v>
      </c>
      <c r="E9" s="6" t="s">
        <v>386</v>
      </c>
      <c r="F9" s="6" t="s">
        <v>386</v>
      </c>
      <c r="G9" s="107">
        <v>2</v>
      </c>
      <c r="H9" s="109" t="s">
        <v>392</v>
      </c>
      <c r="I9" s="9">
        <v>-0.67899384640677596</v>
      </c>
      <c r="J9" s="9">
        <v>19.1832604045692</v>
      </c>
      <c r="K9" s="9">
        <v>-31.715366285601</v>
      </c>
      <c r="L9" s="9">
        <v>-9.8684439314843004</v>
      </c>
      <c r="M9" s="17">
        <v>-13.4735712723062</v>
      </c>
    </row>
    <row r="10" spans="2:13">
      <c r="B10" s="29" t="s">
        <v>268</v>
      </c>
      <c r="C10" s="6" t="s">
        <v>429</v>
      </c>
      <c r="D10" s="107" t="s">
        <v>159</v>
      </c>
      <c r="E10" s="6" t="s">
        <v>386</v>
      </c>
      <c r="F10" s="6" t="s">
        <v>386</v>
      </c>
      <c r="G10" s="107">
        <v>6</v>
      </c>
      <c r="H10" s="109" t="s">
        <v>393</v>
      </c>
      <c r="I10" s="9">
        <v>-3.2084882228765301</v>
      </c>
      <c r="J10" s="9">
        <v>9.4695026328036391</v>
      </c>
      <c r="K10" s="9">
        <v>-29.751662724661202</v>
      </c>
      <c r="L10" s="9">
        <v>-3.7149052795357802</v>
      </c>
      <c r="M10" s="17">
        <v>-12.2192871301298</v>
      </c>
    </row>
    <row r="11" spans="2:13">
      <c r="B11" s="29" t="s">
        <v>269</v>
      </c>
      <c r="C11" s="6" t="s">
        <v>429</v>
      </c>
      <c r="D11" s="107" t="s">
        <v>159</v>
      </c>
      <c r="E11" s="6" t="s">
        <v>386</v>
      </c>
      <c r="F11" s="6" t="s">
        <v>386</v>
      </c>
      <c r="G11" s="107">
        <v>24</v>
      </c>
      <c r="H11" s="109" t="s">
        <v>394</v>
      </c>
      <c r="I11" s="9">
        <v>-7.3773227501716896</v>
      </c>
      <c r="J11" s="9">
        <v>-3.3077747410534402</v>
      </c>
      <c r="K11" s="9">
        <v>-20.643048368330501</v>
      </c>
      <c r="L11" s="9">
        <v>-3.31628702869182</v>
      </c>
      <c r="M11" s="17">
        <v>-14.295511833682999</v>
      </c>
    </row>
    <row r="12" spans="2:13">
      <c r="B12" s="29" t="s">
        <v>270</v>
      </c>
      <c r="C12" s="6" t="s">
        <v>429</v>
      </c>
      <c r="D12" s="107" t="s">
        <v>159</v>
      </c>
      <c r="E12" s="6" t="s">
        <v>386</v>
      </c>
      <c r="F12" s="6" t="s">
        <v>386</v>
      </c>
      <c r="G12" s="107">
        <v>72</v>
      </c>
      <c r="H12" s="109" t="s">
        <v>394</v>
      </c>
      <c r="I12" s="9">
        <v>-7.3551097330872501</v>
      </c>
      <c r="J12" s="9">
        <v>-21.249641700692099</v>
      </c>
      <c r="K12" s="9">
        <v>-12.4617934540845</v>
      </c>
      <c r="L12" s="9">
        <v>-0.62432390208333599</v>
      </c>
      <c r="M12" s="17">
        <v>-11.145401782739</v>
      </c>
    </row>
    <row r="13" spans="2:13">
      <c r="B13" s="29" t="s">
        <v>271</v>
      </c>
      <c r="C13" s="6" t="s">
        <v>429</v>
      </c>
      <c r="D13" s="107" t="s">
        <v>159</v>
      </c>
      <c r="E13" s="6" t="s">
        <v>386</v>
      </c>
      <c r="F13" s="6" t="s">
        <v>386</v>
      </c>
      <c r="G13" s="107">
        <v>336</v>
      </c>
      <c r="H13" s="109" t="s">
        <v>395</v>
      </c>
      <c r="I13" s="9">
        <v>-1.64780815227453</v>
      </c>
      <c r="J13" s="9">
        <v>-50.494740199664101</v>
      </c>
      <c r="K13" s="9">
        <v>-0.54642119302410497</v>
      </c>
      <c r="L13" s="9">
        <v>-4.4134470694016104</v>
      </c>
      <c r="M13" s="17">
        <v>-12.7075163106194</v>
      </c>
    </row>
    <row r="14" spans="2:13">
      <c r="B14" s="29" t="s">
        <v>272</v>
      </c>
      <c r="C14" s="6" t="s">
        <v>430</v>
      </c>
      <c r="D14" s="107" t="s">
        <v>159</v>
      </c>
      <c r="E14" s="6" t="s">
        <v>386</v>
      </c>
      <c r="F14" s="6" t="s">
        <v>386</v>
      </c>
      <c r="G14" s="107">
        <v>0</v>
      </c>
      <c r="H14" s="109" t="s">
        <v>392</v>
      </c>
      <c r="I14" s="9">
        <v>3.30389323857943</v>
      </c>
      <c r="J14" s="9">
        <v>38.990296072047897</v>
      </c>
      <c r="K14" s="9">
        <v>-6.4656325385978803</v>
      </c>
      <c r="L14" s="9">
        <v>22.794484048137399</v>
      </c>
      <c r="M14" s="17">
        <v>-3.6389962708482901</v>
      </c>
    </row>
    <row r="15" spans="2:13">
      <c r="B15" s="29" t="s">
        <v>273</v>
      </c>
      <c r="C15" s="6" t="s">
        <v>430</v>
      </c>
      <c r="D15" s="107" t="s">
        <v>159</v>
      </c>
      <c r="E15" s="6" t="s">
        <v>386</v>
      </c>
      <c r="F15" s="6" t="s">
        <v>386</v>
      </c>
      <c r="G15" s="107">
        <v>1</v>
      </c>
      <c r="H15" s="109" t="s">
        <v>392</v>
      </c>
      <c r="I15" s="9">
        <v>3.4525992354531101</v>
      </c>
      <c r="J15" s="9">
        <v>39.654520783057897</v>
      </c>
      <c r="K15" s="9">
        <v>-7.8529530378064498</v>
      </c>
      <c r="L15" s="9">
        <v>22.917825172302798</v>
      </c>
      <c r="M15" s="17">
        <v>-1.6015819679099099</v>
      </c>
    </row>
    <row r="16" spans="2:13">
      <c r="B16" s="29" t="s">
        <v>274</v>
      </c>
      <c r="C16" s="6" t="s">
        <v>430</v>
      </c>
      <c r="D16" s="107" t="s">
        <v>159</v>
      </c>
      <c r="E16" s="6" t="s">
        <v>386</v>
      </c>
      <c r="F16" s="6" t="s">
        <v>386</v>
      </c>
      <c r="G16" s="107">
        <v>2</v>
      </c>
      <c r="H16" s="109" t="s">
        <v>392</v>
      </c>
      <c r="I16" s="9">
        <v>1.1785558892079799</v>
      </c>
      <c r="J16" s="9">
        <v>37.706781025191802</v>
      </c>
      <c r="K16" s="9">
        <v>-7.8872475847009502</v>
      </c>
      <c r="L16" s="9">
        <v>20.887403884403302</v>
      </c>
      <c r="M16" s="17">
        <v>-2.1146433700641598</v>
      </c>
    </row>
    <row r="17" spans="2:13">
      <c r="B17" s="29" t="s">
        <v>275</v>
      </c>
      <c r="C17" s="6" t="s">
        <v>430</v>
      </c>
      <c r="D17" s="107" t="s">
        <v>159</v>
      </c>
      <c r="E17" s="6" t="s">
        <v>386</v>
      </c>
      <c r="F17" s="6" t="s">
        <v>386</v>
      </c>
      <c r="G17" s="107">
        <v>6</v>
      </c>
      <c r="H17" s="109" t="s">
        <v>393</v>
      </c>
      <c r="I17" s="9">
        <v>-3.4423781357218699</v>
      </c>
      <c r="J17" s="9">
        <v>29.153882058724299</v>
      </c>
      <c r="K17" s="9">
        <v>-7.1916363713918203</v>
      </c>
      <c r="L17" s="9">
        <v>25.3604647697201</v>
      </c>
      <c r="M17" s="17">
        <v>-2.6147648935829202</v>
      </c>
    </row>
    <row r="18" spans="2:13">
      <c r="B18" s="29" t="s">
        <v>276</v>
      </c>
      <c r="C18" s="6" t="s">
        <v>430</v>
      </c>
      <c r="D18" s="107" t="s">
        <v>159</v>
      </c>
      <c r="E18" s="6" t="s">
        <v>386</v>
      </c>
      <c r="F18" s="6" t="s">
        <v>386</v>
      </c>
      <c r="G18" s="107">
        <v>24</v>
      </c>
      <c r="H18" s="109" t="s">
        <v>394</v>
      </c>
      <c r="I18" s="9">
        <v>-7.28029485924396</v>
      </c>
      <c r="J18" s="9">
        <v>15.813714970803399</v>
      </c>
      <c r="K18" s="9">
        <v>0.82546701248319898</v>
      </c>
      <c r="L18" s="9">
        <v>25.722047384486299</v>
      </c>
      <c r="M18" s="17">
        <v>-2.8732305175257</v>
      </c>
    </row>
    <row r="19" spans="2:13">
      <c r="B19" s="29" t="s">
        <v>277</v>
      </c>
      <c r="C19" s="6" t="s">
        <v>430</v>
      </c>
      <c r="D19" s="107" t="s">
        <v>159</v>
      </c>
      <c r="E19" s="6" t="s">
        <v>386</v>
      </c>
      <c r="F19" s="6" t="s">
        <v>386</v>
      </c>
      <c r="G19" s="107">
        <v>72</v>
      </c>
      <c r="H19" s="109" t="s">
        <v>394</v>
      </c>
      <c r="I19" s="9">
        <v>-8.3613832494223406</v>
      </c>
      <c r="J19" s="9">
        <v>2.7069257057349998</v>
      </c>
      <c r="K19" s="9">
        <v>3.1202232974270001</v>
      </c>
      <c r="L19" s="9">
        <v>26.1378473093915</v>
      </c>
      <c r="M19" s="17">
        <v>-3.2888616537319799</v>
      </c>
    </row>
    <row r="20" spans="2:13">
      <c r="B20" s="29" t="s">
        <v>278</v>
      </c>
      <c r="C20" s="6" t="s">
        <v>430</v>
      </c>
      <c r="D20" s="107" t="s">
        <v>159</v>
      </c>
      <c r="E20" s="6" t="s">
        <v>386</v>
      </c>
      <c r="F20" s="6" t="s">
        <v>386</v>
      </c>
      <c r="G20" s="107">
        <v>168</v>
      </c>
      <c r="H20" s="109" t="s">
        <v>394</v>
      </c>
      <c r="I20" s="9">
        <v>-5.1550982969412198</v>
      </c>
      <c r="J20" s="9">
        <v>-17.7495644396075</v>
      </c>
      <c r="K20" s="9">
        <v>11.1366044082437</v>
      </c>
      <c r="L20" s="9">
        <v>28.333240920450798</v>
      </c>
      <c r="M20" s="17">
        <v>-4.4212800197431497</v>
      </c>
    </row>
    <row r="21" spans="2:13">
      <c r="B21" s="29" t="s">
        <v>279</v>
      </c>
      <c r="C21" s="6" t="s">
        <v>431</v>
      </c>
      <c r="D21" s="107" t="s">
        <v>159</v>
      </c>
      <c r="E21" s="6" t="s">
        <v>386</v>
      </c>
      <c r="F21" s="6" t="s">
        <v>386</v>
      </c>
      <c r="G21" s="107">
        <v>1</v>
      </c>
      <c r="H21" s="109" t="s">
        <v>392</v>
      </c>
      <c r="I21" s="9">
        <v>14.990334307501699</v>
      </c>
      <c r="J21" s="9">
        <v>7.2892048139687198</v>
      </c>
      <c r="K21" s="9">
        <v>-37.187635254374896</v>
      </c>
      <c r="L21" s="9">
        <v>10.600883448697701</v>
      </c>
      <c r="M21" s="17">
        <v>-4.19767019500161</v>
      </c>
    </row>
    <row r="22" spans="2:13">
      <c r="B22" s="29" t="s">
        <v>280</v>
      </c>
      <c r="C22" s="6" t="s">
        <v>431</v>
      </c>
      <c r="D22" s="107" t="s">
        <v>159</v>
      </c>
      <c r="E22" s="6" t="s">
        <v>386</v>
      </c>
      <c r="F22" s="6" t="s">
        <v>386</v>
      </c>
      <c r="G22" s="107">
        <v>2</v>
      </c>
      <c r="H22" s="109" t="s">
        <v>392</v>
      </c>
      <c r="I22" s="9">
        <v>12.755115925739499</v>
      </c>
      <c r="J22" s="9">
        <v>5.9025602665496502</v>
      </c>
      <c r="K22" s="9">
        <v>-38.117423184763801</v>
      </c>
      <c r="L22" s="9">
        <v>8.5704887672819794</v>
      </c>
      <c r="M22" s="17">
        <v>-2.63370504534072</v>
      </c>
    </row>
    <row r="23" spans="2:13">
      <c r="B23" s="29" t="s">
        <v>281</v>
      </c>
      <c r="C23" s="6" t="s">
        <v>431</v>
      </c>
      <c r="D23" s="107" t="s">
        <v>159</v>
      </c>
      <c r="E23" s="6" t="s">
        <v>386</v>
      </c>
      <c r="F23" s="6" t="s">
        <v>386</v>
      </c>
      <c r="G23" s="107">
        <v>6</v>
      </c>
      <c r="H23" s="109" t="s">
        <v>393</v>
      </c>
      <c r="I23" s="9">
        <v>3.11690164881538</v>
      </c>
      <c r="J23" s="9">
        <v>-5.0004140627485398</v>
      </c>
      <c r="K23" s="9">
        <v>-33.563130420119101</v>
      </c>
      <c r="L23" s="9">
        <v>12.8521336973128</v>
      </c>
      <c r="M23" s="17">
        <v>-3.4098267074852</v>
      </c>
    </row>
    <row r="24" spans="2:13">
      <c r="B24" s="29" t="s">
        <v>282</v>
      </c>
      <c r="C24" s="6" t="s">
        <v>428</v>
      </c>
      <c r="D24" s="107" t="s">
        <v>159</v>
      </c>
      <c r="E24" s="6" t="s">
        <v>386</v>
      </c>
      <c r="F24" s="6" t="s">
        <v>386</v>
      </c>
      <c r="G24" s="107">
        <v>0</v>
      </c>
      <c r="H24" s="109" t="s">
        <v>392</v>
      </c>
      <c r="I24" s="9">
        <v>-13.101325642918001</v>
      </c>
      <c r="J24" s="9">
        <v>26.359892533621299</v>
      </c>
      <c r="K24" s="9">
        <v>10.0142647144321</v>
      </c>
      <c r="L24" s="9">
        <v>-0.72885885985410603</v>
      </c>
      <c r="M24" s="17">
        <v>-10.935807227046199</v>
      </c>
    </row>
    <row r="25" spans="2:13">
      <c r="B25" s="29" t="s">
        <v>283</v>
      </c>
      <c r="C25" s="6" t="s">
        <v>428</v>
      </c>
      <c r="D25" s="107" t="s">
        <v>159</v>
      </c>
      <c r="E25" s="6" t="s">
        <v>386</v>
      </c>
      <c r="F25" s="6" t="s">
        <v>386</v>
      </c>
      <c r="G25" s="107">
        <v>1</v>
      </c>
      <c r="H25" s="109" t="s">
        <v>392</v>
      </c>
      <c r="I25" s="9">
        <v>-12.4553668029289</v>
      </c>
      <c r="J25" s="9">
        <v>25.832761524729801</v>
      </c>
      <c r="K25" s="9">
        <v>10.3554697909238</v>
      </c>
      <c r="L25" s="9">
        <v>-2.6095093435766401</v>
      </c>
      <c r="M25" s="17">
        <v>-9.2194626968692805</v>
      </c>
    </row>
    <row r="26" spans="2:13">
      <c r="B26" s="29" t="s">
        <v>284</v>
      </c>
      <c r="C26" s="6" t="s">
        <v>428</v>
      </c>
      <c r="D26" s="107" t="s">
        <v>159</v>
      </c>
      <c r="E26" s="6" t="s">
        <v>386</v>
      </c>
      <c r="F26" s="6" t="s">
        <v>386</v>
      </c>
      <c r="G26" s="107">
        <v>2</v>
      </c>
      <c r="H26" s="109" t="s">
        <v>392</v>
      </c>
      <c r="I26" s="9">
        <v>-14.8781725495523</v>
      </c>
      <c r="J26" s="9">
        <v>25.377827566456901</v>
      </c>
      <c r="K26" s="9">
        <v>8.69338135427755</v>
      </c>
      <c r="L26" s="9">
        <v>-4.2941554513254596</v>
      </c>
      <c r="M26" s="17">
        <v>-8.04770053806498</v>
      </c>
    </row>
    <row r="27" spans="2:13">
      <c r="B27" s="29" t="s">
        <v>285</v>
      </c>
      <c r="C27" s="6" t="s">
        <v>428</v>
      </c>
      <c r="D27" s="107" t="s">
        <v>159</v>
      </c>
      <c r="E27" s="6" t="s">
        <v>386</v>
      </c>
      <c r="F27" s="6" t="s">
        <v>386</v>
      </c>
      <c r="G27" s="107">
        <v>6</v>
      </c>
      <c r="H27" s="109" t="s">
        <v>393</v>
      </c>
      <c r="I27" s="9">
        <v>-20.728040072069302</v>
      </c>
      <c r="J27" s="9">
        <v>11.684804059726799</v>
      </c>
      <c r="K27" s="9">
        <v>13.3517109011045</v>
      </c>
      <c r="L27" s="9">
        <v>7.6884227851590596</v>
      </c>
      <c r="M27" s="17">
        <v>-9.6634696220326894</v>
      </c>
    </row>
    <row r="28" spans="2:13">
      <c r="B28" s="29" t="s">
        <v>286</v>
      </c>
      <c r="C28" s="6" t="s">
        <v>428</v>
      </c>
      <c r="D28" s="107" t="s">
        <v>159</v>
      </c>
      <c r="E28" s="6" t="s">
        <v>386</v>
      </c>
      <c r="F28" s="6" t="s">
        <v>386</v>
      </c>
      <c r="G28" s="107">
        <v>24</v>
      </c>
      <c r="H28" s="109" t="s">
        <v>394</v>
      </c>
      <c r="I28" s="9">
        <v>-21.510115219804302</v>
      </c>
      <c r="J28" s="9">
        <v>2.0471325360780699</v>
      </c>
      <c r="K28" s="9">
        <v>15.184767592951401</v>
      </c>
      <c r="L28" s="9">
        <v>7.5640451697323003</v>
      </c>
      <c r="M28" s="17">
        <v>-7.3383585079391596</v>
      </c>
    </row>
    <row r="29" spans="2:13">
      <c r="B29" s="29" t="s">
        <v>287</v>
      </c>
      <c r="C29" s="6" t="s">
        <v>428</v>
      </c>
      <c r="D29" s="107" t="s">
        <v>159</v>
      </c>
      <c r="E29" s="6" t="s">
        <v>386</v>
      </c>
      <c r="F29" s="6" t="s">
        <v>386</v>
      </c>
      <c r="G29" s="107">
        <v>72</v>
      </c>
      <c r="H29" s="109" t="s">
        <v>394</v>
      </c>
      <c r="I29" s="9">
        <v>-17.310971344376899</v>
      </c>
      <c r="J29" s="9">
        <v>-3.3370202012836101</v>
      </c>
      <c r="K29" s="9">
        <v>11.308480361496599</v>
      </c>
      <c r="L29" s="9">
        <v>15.5727045309765</v>
      </c>
      <c r="M29" s="17">
        <v>-6.9203436289470899</v>
      </c>
    </row>
    <row r="30" spans="2:13">
      <c r="B30" s="29" t="s">
        <v>288</v>
      </c>
      <c r="C30" s="6" t="s">
        <v>431</v>
      </c>
      <c r="D30" s="107" t="s">
        <v>159</v>
      </c>
      <c r="E30" s="6" t="s">
        <v>386</v>
      </c>
      <c r="F30" s="6" t="s">
        <v>386</v>
      </c>
      <c r="G30" s="107">
        <v>24</v>
      </c>
      <c r="H30" s="109" t="s">
        <v>394</v>
      </c>
      <c r="I30" s="9">
        <v>-2.6081427271262299</v>
      </c>
      <c r="J30" s="9">
        <v>-19.655824375441799</v>
      </c>
      <c r="K30" s="9">
        <v>-24.509812161131599</v>
      </c>
      <c r="L30" s="9">
        <v>16.5445741117178</v>
      </c>
      <c r="M30" s="17">
        <v>-5.4403455057135197</v>
      </c>
    </row>
    <row r="31" spans="2:13">
      <c r="B31" s="29" t="s">
        <v>289</v>
      </c>
      <c r="C31" s="6" t="s">
        <v>431</v>
      </c>
      <c r="D31" s="107" t="s">
        <v>159</v>
      </c>
      <c r="E31" s="6" t="s">
        <v>386</v>
      </c>
      <c r="F31" s="6" t="s">
        <v>386</v>
      </c>
      <c r="G31" s="107">
        <v>72</v>
      </c>
      <c r="H31" s="109" t="s">
        <v>394</v>
      </c>
      <c r="I31" s="9">
        <v>-7.4091558574496101</v>
      </c>
      <c r="J31" s="9">
        <v>-36.873914859768902</v>
      </c>
      <c r="K31" s="9">
        <v>-15.225311583265499</v>
      </c>
      <c r="L31" s="9">
        <v>17.781815600354999</v>
      </c>
      <c r="M31" s="17">
        <v>-4.44307590337199</v>
      </c>
    </row>
    <row r="32" spans="2:13">
      <c r="B32" s="29" t="s">
        <v>290</v>
      </c>
      <c r="C32" s="6" t="s">
        <v>431</v>
      </c>
      <c r="D32" s="107" t="s">
        <v>159</v>
      </c>
      <c r="E32" s="6" t="s">
        <v>386</v>
      </c>
      <c r="F32" s="6" t="s">
        <v>386</v>
      </c>
      <c r="G32" s="107">
        <v>168</v>
      </c>
      <c r="H32" s="109" t="s">
        <v>394</v>
      </c>
      <c r="I32" s="9">
        <v>-8.7191294572642501</v>
      </c>
      <c r="J32" s="9">
        <v>-41.686824199257799</v>
      </c>
      <c r="K32" s="9">
        <v>-16.753379850224199</v>
      </c>
      <c r="L32" s="9">
        <v>22.861680020708398</v>
      </c>
      <c r="M32" s="17">
        <v>-7.1574684843187297</v>
      </c>
    </row>
    <row r="33" spans="2:13">
      <c r="B33" s="29" t="s">
        <v>291</v>
      </c>
      <c r="C33" s="6" t="s">
        <v>431</v>
      </c>
      <c r="D33" s="107" t="s">
        <v>159</v>
      </c>
      <c r="E33" s="6" t="s">
        <v>386</v>
      </c>
      <c r="F33" s="6" t="s">
        <v>386</v>
      </c>
      <c r="G33" s="107">
        <v>504</v>
      </c>
      <c r="H33" s="109" t="s">
        <v>395</v>
      </c>
      <c r="I33" s="9">
        <v>-7.3790542262281704</v>
      </c>
      <c r="J33" s="9">
        <v>-57.0041326420708</v>
      </c>
      <c r="K33" s="9">
        <v>-5.7254183815045803</v>
      </c>
      <c r="L33" s="9">
        <v>26.063262131292898</v>
      </c>
      <c r="M33" s="17">
        <v>-12.315235500649001</v>
      </c>
    </row>
    <row r="34" spans="2:13">
      <c r="B34" s="29" t="s">
        <v>292</v>
      </c>
      <c r="C34" s="6" t="s">
        <v>431</v>
      </c>
      <c r="D34" s="107" t="s">
        <v>159</v>
      </c>
      <c r="E34" s="6" t="s">
        <v>386</v>
      </c>
      <c r="F34" s="6" t="s">
        <v>386</v>
      </c>
      <c r="G34" s="107">
        <v>0</v>
      </c>
      <c r="H34" s="109" t="s">
        <v>392</v>
      </c>
      <c r="I34" s="9">
        <v>16.456581377107302</v>
      </c>
      <c r="J34" s="9">
        <v>5.7401855633698</v>
      </c>
      <c r="K34" s="9">
        <v>-36.572939694056601</v>
      </c>
      <c r="L34" s="9">
        <v>12.344139909682401</v>
      </c>
      <c r="M34" s="17">
        <v>-4.3502911990928803</v>
      </c>
    </row>
    <row r="35" spans="2:13">
      <c r="B35" s="29" t="s">
        <v>293</v>
      </c>
      <c r="C35" s="6" t="s">
        <v>428</v>
      </c>
      <c r="D35" s="107" t="s">
        <v>159</v>
      </c>
      <c r="E35" s="6" t="s">
        <v>386</v>
      </c>
      <c r="F35" s="6" t="s">
        <v>386</v>
      </c>
      <c r="G35" s="107">
        <v>168</v>
      </c>
      <c r="H35" s="109" t="s">
        <v>394</v>
      </c>
      <c r="I35" s="9">
        <v>-9.6368241541946507</v>
      </c>
      <c r="J35" s="9">
        <v>-19.972640955267199</v>
      </c>
      <c r="K35" s="9">
        <v>14.3878132748806</v>
      </c>
      <c r="L35" s="9">
        <v>16.067346693235798</v>
      </c>
      <c r="M35" s="17">
        <v>-5.9133351066928403</v>
      </c>
    </row>
    <row r="36" spans="2:13">
      <c r="B36" s="29" t="s">
        <v>294</v>
      </c>
      <c r="C36" s="6" t="s">
        <v>430</v>
      </c>
      <c r="D36" s="107" t="s">
        <v>159</v>
      </c>
      <c r="E36" s="6" t="s">
        <v>386</v>
      </c>
      <c r="F36" s="6" t="s">
        <v>386</v>
      </c>
      <c r="G36" s="107">
        <v>0</v>
      </c>
      <c r="H36" s="109" t="s">
        <v>392</v>
      </c>
      <c r="I36" s="9">
        <v>2.7170568765633298</v>
      </c>
      <c r="J36" s="9">
        <v>39.173133092762498</v>
      </c>
      <c r="K36" s="9">
        <v>-6.8119522973262603</v>
      </c>
      <c r="L36" s="9">
        <v>22.5193116297358</v>
      </c>
      <c r="M36" s="17">
        <v>-3.9655440767249699</v>
      </c>
    </row>
    <row r="37" spans="2:13">
      <c r="B37" s="29" t="s">
        <v>295</v>
      </c>
      <c r="C37" s="6" t="s">
        <v>429</v>
      </c>
      <c r="D37" s="107" t="s">
        <v>159</v>
      </c>
      <c r="E37" s="6" t="s">
        <v>386</v>
      </c>
      <c r="F37" s="6" t="s">
        <v>386</v>
      </c>
      <c r="G37" s="107">
        <v>0</v>
      </c>
      <c r="H37" s="109" t="s">
        <v>392</v>
      </c>
      <c r="I37" s="9">
        <v>1.8691274670599001</v>
      </c>
      <c r="J37" s="9">
        <v>17.5746977539788</v>
      </c>
      <c r="K37" s="9">
        <v>-27.893906454327499</v>
      </c>
      <c r="L37" s="9">
        <v>-8.4890652915564804</v>
      </c>
      <c r="M37" s="17">
        <v>-13.4104246756617</v>
      </c>
    </row>
    <row r="38" spans="2:13">
      <c r="B38" s="29" t="s">
        <v>296</v>
      </c>
      <c r="C38" s="6" t="s">
        <v>432</v>
      </c>
      <c r="D38" s="107" t="s">
        <v>159</v>
      </c>
      <c r="E38" s="6" t="s">
        <v>386</v>
      </c>
      <c r="F38" s="6" t="s">
        <v>386</v>
      </c>
      <c r="G38" s="107">
        <v>0</v>
      </c>
      <c r="H38" s="109" t="s">
        <v>392</v>
      </c>
      <c r="I38" s="9">
        <v>-4.2610141818796103</v>
      </c>
      <c r="J38" s="9">
        <v>28.387082450905201</v>
      </c>
      <c r="K38" s="9">
        <v>12.9412266496886</v>
      </c>
      <c r="L38" s="9">
        <v>-11.968282464757101</v>
      </c>
      <c r="M38" s="17">
        <v>8.6041705062995</v>
      </c>
    </row>
    <row r="39" spans="2:13">
      <c r="B39" s="29" t="s">
        <v>297</v>
      </c>
      <c r="C39" s="6" t="s">
        <v>432</v>
      </c>
      <c r="D39" s="107" t="s">
        <v>159</v>
      </c>
      <c r="E39" s="6" t="s">
        <v>386</v>
      </c>
      <c r="F39" s="6" t="s">
        <v>386</v>
      </c>
      <c r="G39" s="107">
        <v>0.5</v>
      </c>
      <c r="H39" s="109" t="s">
        <v>392</v>
      </c>
      <c r="I39" s="9">
        <v>-3.72520747260445</v>
      </c>
      <c r="J39" s="9">
        <v>28.1445343910448</v>
      </c>
      <c r="K39" s="9">
        <v>12.9680596142673</v>
      </c>
      <c r="L39" s="9">
        <v>-12.917701161762601</v>
      </c>
      <c r="M39" s="17">
        <v>11.195981552528499</v>
      </c>
    </row>
    <row r="40" spans="2:13">
      <c r="B40" s="29" t="s">
        <v>298</v>
      </c>
      <c r="C40" s="6" t="s">
        <v>432</v>
      </c>
      <c r="D40" s="107" t="s">
        <v>159</v>
      </c>
      <c r="E40" s="6" t="s">
        <v>386</v>
      </c>
      <c r="F40" s="6" t="s">
        <v>386</v>
      </c>
      <c r="G40" s="107">
        <v>1</v>
      </c>
      <c r="H40" s="109" t="s">
        <v>392</v>
      </c>
      <c r="I40" s="9">
        <v>-4.0054187930570304</v>
      </c>
      <c r="J40" s="9">
        <v>28.821316081908801</v>
      </c>
      <c r="K40" s="9">
        <v>12.6847156921779</v>
      </c>
      <c r="L40" s="9">
        <v>-12.962493081481901</v>
      </c>
      <c r="M40" s="17">
        <v>9.5745479697636693</v>
      </c>
    </row>
    <row r="41" spans="2:13">
      <c r="B41" s="29" t="s">
        <v>299</v>
      </c>
      <c r="C41" s="6" t="s">
        <v>432</v>
      </c>
      <c r="D41" s="107" t="s">
        <v>159</v>
      </c>
      <c r="E41" s="6" t="s">
        <v>386</v>
      </c>
      <c r="F41" s="6" t="s">
        <v>386</v>
      </c>
      <c r="G41" s="107">
        <v>2</v>
      </c>
      <c r="H41" s="109" t="s">
        <v>392</v>
      </c>
      <c r="I41" s="9">
        <v>-6.7726332540850596</v>
      </c>
      <c r="J41" s="9">
        <v>30.795059022284502</v>
      </c>
      <c r="K41" s="9">
        <v>10.317304208248601</v>
      </c>
      <c r="L41" s="9">
        <v>-14.640184572027501</v>
      </c>
      <c r="M41" s="17">
        <v>11.546250401538501</v>
      </c>
    </row>
    <row r="42" spans="2:13">
      <c r="B42" s="29" t="s">
        <v>300</v>
      </c>
      <c r="C42" s="6" t="s">
        <v>432</v>
      </c>
      <c r="D42" s="107" t="s">
        <v>159</v>
      </c>
      <c r="E42" s="6" t="s">
        <v>386</v>
      </c>
      <c r="F42" s="6" t="s">
        <v>386</v>
      </c>
      <c r="G42" s="107">
        <v>4</v>
      </c>
      <c r="H42" s="109" t="s">
        <v>393</v>
      </c>
      <c r="I42" s="9">
        <v>-9.6841785580091493</v>
      </c>
      <c r="J42" s="9">
        <v>23.018308108956401</v>
      </c>
      <c r="K42" s="9">
        <v>12.4672308631625</v>
      </c>
      <c r="L42" s="9">
        <v>-12.5053172875961</v>
      </c>
      <c r="M42" s="17">
        <v>10.9592732029092</v>
      </c>
    </row>
    <row r="43" spans="2:13">
      <c r="B43" s="29" t="s">
        <v>301</v>
      </c>
      <c r="C43" s="6" t="s">
        <v>432</v>
      </c>
      <c r="D43" s="107" t="s">
        <v>159</v>
      </c>
      <c r="E43" s="6" t="s">
        <v>386</v>
      </c>
      <c r="F43" s="6" t="s">
        <v>386</v>
      </c>
      <c r="G43" s="107">
        <v>6</v>
      </c>
      <c r="H43" s="109" t="s">
        <v>393</v>
      </c>
      <c r="I43" s="9">
        <v>-12.328179807624601</v>
      </c>
      <c r="J43" s="9">
        <v>21.208214976713499</v>
      </c>
      <c r="K43" s="9">
        <v>11.4663132570884</v>
      </c>
      <c r="L43" s="9">
        <v>-10.2791045723488</v>
      </c>
      <c r="M43" s="17">
        <v>9.7534250754477796</v>
      </c>
    </row>
    <row r="44" spans="2:13">
      <c r="B44" s="29" t="s">
        <v>302</v>
      </c>
      <c r="C44" s="6" t="s">
        <v>432</v>
      </c>
      <c r="D44" s="107" t="s">
        <v>159</v>
      </c>
      <c r="E44" s="6" t="s">
        <v>386</v>
      </c>
      <c r="F44" s="6" t="s">
        <v>386</v>
      </c>
      <c r="G44" s="107">
        <v>8</v>
      </c>
      <c r="H44" s="109" t="s">
        <v>393</v>
      </c>
      <c r="I44" s="9">
        <v>-15.0149727398347</v>
      </c>
      <c r="J44" s="9">
        <v>16.259161554611701</v>
      </c>
      <c r="K44" s="9">
        <v>13.970177385307901</v>
      </c>
      <c r="L44" s="9">
        <v>-7.7060298467519797</v>
      </c>
      <c r="M44" s="17">
        <v>10.6426458095626</v>
      </c>
    </row>
    <row r="45" spans="2:13">
      <c r="B45" s="29" t="s">
        <v>303</v>
      </c>
      <c r="C45" s="6" t="s">
        <v>432</v>
      </c>
      <c r="D45" s="107" t="s">
        <v>159</v>
      </c>
      <c r="E45" s="6" t="s">
        <v>386</v>
      </c>
      <c r="F45" s="6" t="s">
        <v>386</v>
      </c>
      <c r="G45" s="107">
        <v>12</v>
      </c>
      <c r="H45" s="109" t="s">
        <v>393</v>
      </c>
      <c r="I45" s="9">
        <v>-18.129500672605399</v>
      </c>
      <c r="J45" s="9">
        <v>14.4749683936358</v>
      </c>
      <c r="K45" s="9">
        <v>16.866119116910301</v>
      </c>
      <c r="L45" s="9">
        <v>-6.5398486394256903</v>
      </c>
      <c r="M45" s="17">
        <v>8.7406889280767395</v>
      </c>
    </row>
    <row r="46" spans="2:13">
      <c r="B46" s="29" t="s">
        <v>304</v>
      </c>
      <c r="C46" s="6" t="s">
        <v>432</v>
      </c>
      <c r="D46" s="107" t="s">
        <v>159</v>
      </c>
      <c r="E46" s="6" t="s">
        <v>386</v>
      </c>
      <c r="F46" s="6" t="s">
        <v>386</v>
      </c>
      <c r="G46" s="107">
        <v>16</v>
      </c>
      <c r="H46" s="109" t="s">
        <v>393</v>
      </c>
      <c r="I46" s="9">
        <v>-19.1610485752656</v>
      </c>
      <c r="J46" s="9">
        <v>10.044136980357001</v>
      </c>
      <c r="K46" s="9">
        <v>22.543187527706799</v>
      </c>
      <c r="L46" s="9">
        <v>-9.3086906241033898</v>
      </c>
      <c r="M46" s="17">
        <v>9.6009240496444601</v>
      </c>
    </row>
    <row r="47" spans="2:13">
      <c r="B47" s="29" t="s">
        <v>305</v>
      </c>
      <c r="C47" s="6" t="s">
        <v>432</v>
      </c>
      <c r="D47" s="107" t="s">
        <v>159</v>
      </c>
      <c r="E47" s="6" t="s">
        <v>386</v>
      </c>
      <c r="F47" s="6" t="s">
        <v>386</v>
      </c>
      <c r="G47" s="107">
        <v>24</v>
      </c>
      <c r="H47" s="109" t="s">
        <v>394</v>
      </c>
      <c r="I47" s="9">
        <v>-17.447098810967599</v>
      </c>
      <c r="J47" s="9">
        <v>6.53221197521815</v>
      </c>
      <c r="K47" s="9">
        <v>30.069599074028002</v>
      </c>
      <c r="L47" s="9">
        <v>-14.716555507973</v>
      </c>
      <c r="M47" s="17">
        <v>12.8175805737805</v>
      </c>
    </row>
    <row r="48" spans="2:13">
      <c r="B48" s="29" t="s">
        <v>306</v>
      </c>
      <c r="C48" s="6" t="s">
        <v>432</v>
      </c>
      <c r="D48" s="107" t="s">
        <v>159</v>
      </c>
      <c r="E48" s="6" t="s">
        <v>386</v>
      </c>
      <c r="F48" s="6" t="s">
        <v>386</v>
      </c>
      <c r="G48" s="107">
        <v>48</v>
      </c>
      <c r="H48" s="109" t="s">
        <v>394</v>
      </c>
      <c r="I48" s="9">
        <v>-19.850387965993399</v>
      </c>
      <c r="J48" s="9">
        <v>-6.2525190589702904</v>
      </c>
      <c r="K48" s="9">
        <v>38.359724742791499</v>
      </c>
      <c r="L48" s="9">
        <v>-13.3416894959873</v>
      </c>
      <c r="M48" s="17">
        <v>7.3573505569932998</v>
      </c>
    </row>
    <row r="49" spans="2:13">
      <c r="B49" s="29" t="s">
        <v>307</v>
      </c>
      <c r="C49" s="6" t="s">
        <v>432</v>
      </c>
      <c r="D49" s="107" t="s">
        <v>159</v>
      </c>
      <c r="E49" s="6" t="s">
        <v>386</v>
      </c>
      <c r="F49" s="6" t="s">
        <v>386</v>
      </c>
      <c r="G49" s="107">
        <v>72</v>
      </c>
      <c r="H49" s="109" t="s">
        <v>394</v>
      </c>
      <c r="I49" s="9">
        <v>-21.807437076740399</v>
      </c>
      <c r="J49" s="9">
        <v>-12.4262677452561</v>
      </c>
      <c r="K49" s="9">
        <v>42.791895657333797</v>
      </c>
      <c r="L49" s="9">
        <v>-12.6289015287808</v>
      </c>
      <c r="M49" s="17">
        <v>7.6522770401247699</v>
      </c>
    </row>
    <row r="50" spans="2:13">
      <c r="B50" s="29" t="s">
        <v>308</v>
      </c>
      <c r="C50" s="6" t="s">
        <v>432</v>
      </c>
      <c r="D50" s="107" t="s">
        <v>159</v>
      </c>
      <c r="E50" s="6" t="s">
        <v>386</v>
      </c>
      <c r="F50" s="6" t="s">
        <v>386</v>
      </c>
      <c r="G50" s="107">
        <v>120</v>
      </c>
      <c r="H50" s="109" t="s">
        <v>394</v>
      </c>
      <c r="I50" s="9">
        <v>-20.180848743471898</v>
      </c>
      <c r="J50" s="9">
        <v>-8.9493362616541994</v>
      </c>
      <c r="K50" s="9">
        <v>36.5249602407225</v>
      </c>
      <c r="L50" s="9">
        <v>-9.4960962084924798</v>
      </c>
      <c r="M50" s="17">
        <v>11.0223588662419</v>
      </c>
    </row>
    <row r="51" spans="2:13">
      <c r="B51" s="29" t="s">
        <v>309</v>
      </c>
      <c r="C51" s="6" t="s">
        <v>432</v>
      </c>
      <c r="D51" s="107" t="s">
        <v>159</v>
      </c>
      <c r="E51" s="6" t="s">
        <v>386</v>
      </c>
      <c r="F51" s="6" t="s">
        <v>386</v>
      </c>
      <c r="G51" s="107">
        <v>168</v>
      </c>
      <c r="H51" s="109" t="s">
        <v>394</v>
      </c>
      <c r="I51" s="9">
        <v>-20.788559658948301</v>
      </c>
      <c r="J51" s="9">
        <v>-17.0834505920702</v>
      </c>
      <c r="K51" s="9">
        <v>41.439262076993899</v>
      </c>
      <c r="L51" s="9">
        <v>-7.64434547243129</v>
      </c>
      <c r="M51" s="17">
        <v>9.9146154833443703</v>
      </c>
    </row>
    <row r="52" spans="2:13">
      <c r="B52" s="29" t="s">
        <v>310</v>
      </c>
      <c r="C52" s="6" t="s">
        <v>432</v>
      </c>
      <c r="D52" s="107" t="s">
        <v>159</v>
      </c>
      <c r="E52" s="6" t="s">
        <v>386</v>
      </c>
      <c r="F52" s="6" t="s">
        <v>386</v>
      </c>
      <c r="G52" s="107">
        <v>336</v>
      </c>
      <c r="H52" s="109" t="s">
        <v>395</v>
      </c>
      <c r="I52" s="9">
        <v>-23.666773765989799</v>
      </c>
      <c r="J52" s="9">
        <v>-22.440295400194799</v>
      </c>
      <c r="K52" s="9">
        <v>43.829136660097603</v>
      </c>
      <c r="L52" s="9">
        <v>-8.3852699688581094</v>
      </c>
      <c r="M52" s="17">
        <v>7.3147738673055196</v>
      </c>
    </row>
    <row r="53" spans="2:13">
      <c r="B53" s="29" t="s">
        <v>311</v>
      </c>
      <c r="C53" s="6" t="s">
        <v>432</v>
      </c>
      <c r="D53" s="107" t="s">
        <v>159</v>
      </c>
      <c r="E53" s="6" t="s">
        <v>386</v>
      </c>
      <c r="F53" s="6" t="s">
        <v>386</v>
      </c>
      <c r="G53" s="107">
        <v>504</v>
      </c>
      <c r="H53" s="109" t="s">
        <v>395</v>
      </c>
      <c r="I53" s="9">
        <v>-21.912022591969599</v>
      </c>
      <c r="J53" s="9">
        <v>-24.784795078433099</v>
      </c>
      <c r="K53" s="9">
        <v>40.126614960304103</v>
      </c>
      <c r="L53" s="9">
        <v>-1.6782111331646401</v>
      </c>
      <c r="M53" s="17">
        <v>5.40377101131378</v>
      </c>
    </row>
    <row r="54" spans="2:13">
      <c r="B54" s="29" t="s">
        <v>312</v>
      </c>
      <c r="C54" s="6" t="s">
        <v>433</v>
      </c>
      <c r="D54" s="107" t="s">
        <v>159</v>
      </c>
      <c r="E54" s="6" t="s">
        <v>386</v>
      </c>
      <c r="F54" s="6" t="s">
        <v>386</v>
      </c>
      <c r="G54" s="107">
        <v>12</v>
      </c>
      <c r="H54" s="109" t="s">
        <v>393</v>
      </c>
      <c r="I54" s="9">
        <v>-9.9762845511572191</v>
      </c>
      <c r="J54" s="9">
        <v>20.224769844830401</v>
      </c>
      <c r="K54" s="9">
        <v>1.50483674844785</v>
      </c>
      <c r="L54" s="9">
        <v>21.026314161755501</v>
      </c>
      <c r="M54" s="17">
        <v>12.518839761487399</v>
      </c>
    </row>
    <row r="55" spans="2:13">
      <c r="B55" s="29" t="s">
        <v>313</v>
      </c>
      <c r="C55" s="6" t="s">
        <v>433</v>
      </c>
      <c r="D55" s="107" t="s">
        <v>159</v>
      </c>
      <c r="E55" s="6" t="s">
        <v>386</v>
      </c>
      <c r="F55" s="6" t="s">
        <v>386</v>
      </c>
      <c r="G55" s="107">
        <v>336</v>
      </c>
      <c r="H55" s="109" t="s">
        <v>395</v>
      </c>
      <c r="I55" s="9">
        <v>-14.3259044259561</v>
      </c>
      <c r="J55" s="9">
        <v>-16.30337837571</v>
      </c>
      <c r="K55" s="9">
        <v>21.500798365861701</v>
      </c>
      <c r="L55" s="9">
        <v>14.2772761314164</v>
      </c>
      <c r="M55" s="17">
        <v>4.1613374117099298</v>
      </c>
    </row>
    <row r="56" spans="2:13">
      <c r="B56" s="29" t="s">
        <v>314</v>
      </c>
      <c r="C56" s="6" t="s">
        <v>433</v>
      </c>
      <c r="D56" s="107" t="s">
        <v>159</v>
      </c>
      <c r="E56" s="6" t="s">
        <v>386</v>
      </c>
      <c r="F56" s="6" t="s">
        <v>386</v>
      </c>
      <c r="G56" s="107">
        <v>16</v>
      </c>
      <c r="H56" s="109" t="s">
        <v>393</v>
      </c>
      <c r="I56" s="9">
        <v>-11.9923832437079</v>
      </c>
      <c r="J56" s="9">
        <v>18.454302122818099</v>
      </c>
      <c r="K56" s="9">
        <v>5.2971995514727102</v>
      </c>
      <c r="L56" s="9">
        <v>17.726462779882301</v>
      </c>
      <c r="M56" s="17">
        <v>8.74840017375511</v>
      </c>
    </row>
    <row r="57" spans="2:13">
      <c r="B57" s="29" t="s">
        <v>315</v>
      </c>
      <c r="C57" s="6" t="s">
        <v>433</v>
      </c>
      <c r="D57" s="107" t="s">
        <v>159</v>
      </c>
      <c r="E57" s="6" t="s">
        <v>386</v>
      </c>
      <c r="F57" s="6" t="s">
        <v>386</v>
      </c>
      <c r="G57" s="107">
        <v>1</v>
      </c>
      <c r="H57" s="109" t="s">
        <v>392</v>
      </c>
      <c r="I57" s="9">
        <v>6.1988564531552104</v>
      </c>
      <c r="J57" s="9">
        <v>32.147623396688999</v>
      </c>
      <c r="K57" s="9">
        <v>0.30870360174540301</v>
      </c>
      <c r="L57" s="9">
        <v>20.265522712207702</v>
      </c>
      <c r="M57" s="17">
        <v>16.977534899536</v>
      </c>
    </row>
    <row r="58" spans="2:13">
      <c r="B58" s="29" t="s">
        <v>316</v>
      </c>
      <c r="C58" s="6" t="s">
        <v>433</v>
      </c>
      <c r="D58" s="107" t="s">
        <v>159</v>
      </c>
      <c r="E58" s="6" t="s">
        <v>386</v>
      </c>
      <c r="F58" s="6" t="s">
        <v>386</v>
      </c>
      <c r="G58" s="107">
        <v>504</v>
      </c>
      <c r="H58" s="109" t="s">
        <v>395</v>
      </c>
      <c r="I58" s="9">
        <v>-9.8598174796618299</v>
      </c>
      <c r="J58" s="9">
        <v>-28.669271068393201</v>
      </c>
      <c r="K58" s="9">
        <v>30.1688860216269</v>
      </c>
      <c r="L58" s="9">
        <v>10.761713238701001</v>
      </c>
      <c r="M58" s="17">
        <v>-2.2835491555691299</v>
      </c>
    </row>
    <row r="59" spans="2:13">
      <c r="B59" s="29" t="s">
        <v>317</v>
      </c>
      <c r="C59" s="6" t="s">
        <v>433</v>
      </c>
      <c r="D59" s="107" t="s">
        <v>159</v>
      </c>
      <c r="E59" s="6" t="s">
        <v>386</v>
      </c>
      <c r="F59" s="6" t="s">
        <v>386</v>
      </c>
      <c r="G59" s="107">
        <v>24</v>
      </c>
      <c r="H59" s="109" t="s">
        <v>394</v>
      </c>
      <c r="I59" s="9">
        <v>-12.9921504150724</v>
      </c>
      <c r="J59" s="9">
        <v>10.2836361081749</v>
      </c>
      <c r="K59" s="9">
        <v>14.5165154122425</v>
      </c>
      <c r="L59" s="9">
        <v>11.396842740737901</v>
      </c>
      <c r="M59" s="17">
        <v>3.2662085698702401</v>
      </c>
    </row>
    <row r="60" spans="2:13">
      <c r="B60" s="29" t="s">
        <v>318</v>
      </c>
      <c r="C60" s="6" t="s">
        <v>433</v>
      </c>
      <c r="D60" s="107" t="s">
        <v>159</v>
      </c>
      <c r="E60" s="6" t="s">
        <v>386</v>
      </c>
      <c r="F60" s="6" t="s">
        <v>386</v>
      </c>
      <c r="G60" s="107">
        <v>2</v>
      </c>
      <c r="H60" s="109" t="s">
        <v>392</v>
      </c>
      <c r="I60" s="9">
        <v>3.3192748833730898</v>
      </c>
      <c r="J60" s="9">
        <v>32.0712544750589</v>
      </c>
      <c r="K60" s="9">
        <v>-1.0755658730012501</v>
      </c>
      <c r="L60" s="9">
        <v>18.338373450404799</v>
      </c>
      <c r="M60" s="17">
        <v>17.5797270270483</v>
      </c>
    </row>
    <row r="61" spans="2:13">
      <c r="B61" s="29" t="s">
        <v>319</v>
      </c>
      <c r="C61" s="6" t="s">
        <v>433</v>
      </c>
      <c r="D61" s="107" t="s">
        <v>159</v>
      </c>
      <c r="E61" s="6" t="s">
        <v>386</v>
      </c>
      <c r="F61" s="6" t="s">
        <v>386</v>
      </c>
      <c r="G61" s="107">
        <v>0.5</v>
      </c>
      <c r="H61" s="109" t="s">
        <v>392</v>
      </c>
      <c r="I61" s="9">
        <v>6.5773444986364797</v>
      </c>
      <c r="J61" s="9">
        <v>31.745094203743999</v>
      </c>
      <c r="K61" s="9">
        <v>0.25000173022285999</v>
      </c>
      <c r="L61" s="9">
        <v>20.496419345057401</v>
      </c>
      <c r="M61" s="17">
        <v>16.524061174070098</v>
      </c>
    </row>
    <row r="62" spans="2:13">
      <c r="B62" s="29" t="s">
        <v>320</v>
      </c>
      <c r="C62" s="6" t="s">
        <v>433</v>
      </c>
      <c r="D62" s="107" t="s">
        <v>159</v>
      </c>
      <c r="E62" s="6" t="s">
        <v>386</v>
      </c>
      <c r="F62" s="6" t="s">
        <v>386</v>
      </c>
      <c r="G62" s="107">
        <v>72</v>
      </c>
      <c r="H62" s="109" t="s">
        <v>394</v>
      </c>
      <c r="I62" s="9">
        <v>-12.395259687568</v>
      </c>
      <c r="J62" s="9">
        <v>-9.6150461239491491</v>
      </c>
      <c r="K62" s="9">
        <v>25.895028551764899</v>
      </c>
      <c r="L62" s="9">
        <v>12.442030362330801</v>
      </c>
      <c r="M62" s="17">
        <v>1.49268967570315</v>
      </c>
    </row>
    <row r="63" spans="2:13">
      <c r="B63" s="29" t="s">
        <v>321</v>
      </c>
      <c r="C63" s="6" t="s">
        <v>433</v>
      </c>
      <c r="D63" s="107" t="s">
        <v>159</v>
      </c>
      <c r="E63" s="6" t="s">
        <v>386</v>
      </c>
      <c r="F63" s="6" t="s">
        <v>386</v>
      </c>
      <c r="G63" s="107">
        <v>6</v>
      </c>
      <c r="H63" s="109" t="s">
        <v>393</v>
      </c>
      <c r="I63" s="9">
        <v>-5.4057493017630502</v>
      </c>
      <c r="J63" s="9">
        <v>23.358649364075202</v>
      </c>
      <c r="K63" s="9">
        <v>1.0872365574348699</v>
      </c>
      <c r="L63" s="9">
        <v>19.186245094652101</v>
      </c>
      <c r="M63" s="17">
        <v>14.9095914992579</v>
      </c>
    </row>
    <row r="64" spans="2:13">
      <c r="B64" s="29" t="s">
        <v>322</v>
      </c>
      <c r="C64" s="6" t="s">
        <v>433</v>
      </c>
      <c r="D64" s="107" t="s">
        <v>159</v>
      </c>
      <c r="E64" s="6" t="s">
        <v>386</v>
      </c>
      <c r="F64" s="6" t="s">
        <v>386</v>
      </c>
      <c r="G64" s="107">
        <v>168</v>
      </c>
      <c r="H64" s="109" t="s">
        <v>394</v>
      </c>
      <c r="I64" s="9">
        <v>-15.430096391834599</v>
      </c>
      <c r="J64" s="9">
        <v>-16.416991026565999</v>
      </c>
      <c r="K64" s="9">
        <v>28.354458353617702</v>
      </c>
      <c r="L64" s="9">
        <v>16.2517424374999</v>
      </c>
      <c r="M64" s="17">
        <v>5.5995074229392898</v>
      </c>
    </row>
    <row r="65" spans="2:13">
      <c r="B65" s="29" t="s">
        <v>323</v>
      </c>
      <c r="C65" s="6" t="s">
        <v>433</v>
      </c>
      <c r="D65" s="107" t="s">
        <v>159</v>
      </c>
      <c r="E65" s="6" t="s">
        <v>386</v>
      </c>
      <c r="F65" s="6" t="s">
        <v>386</v>
      </c>
      <c r="G65" s="107">
        <v>8</v>
      </c>
      <c r="H65" s="109" t="s">
        <v>393</v>
      </c>
      <c r="I65" s="9">
        <v>-6.1798238791143998</v>
      </c>
      <c r="J65" s="9">
        <v>23.100217374206998</v>
      </c>
      <c r="K65" s="9">
        <v>1.2435681685961999</v>
      </c>
      <c r="L65" s="9">
        <v>21.091728420277398</v>
      </c>
      <c r="M65" s="17">
        <v>14.1891414814142</v>
      </c>
    </row>
    <row r="66" spans="2:13">
      <c r="B66" s="29" t="s">
        <v>324</v>
      </c>
      <c r="C66" s="6" t="s">
        <v>433</v>
      </c>
      <c r="D66" s="107" t="s">
        <v>159</v>
      </c>
      <c r="E66" s="6" t="s">
        <v>386</v>
      </c>
      <c r="F66" s="6" t="s">
        <v>386</v>
      </c>
      <c r="G66" s="107">
        <v>0</v>
      </c>
      <c r="H66" s="109" t="s">
        <v>392</v>
      </c>
      <c r="I66" s="9">
        <v>0.29416773214513697</v>
      </c>
      <c r="J66" s="9">
        <v>26.046685027498398</v>
      </c>
      <c r="K66" s="9">
        <v>5.7713642233431397</v>
      </c>
      <c r="L66" s="9">
        <v>18.0730345137809</v>
      </c>
      <c r="M66" s="17">
        <v>12.6491989714615</v>
      </c>
    </row>
    <row r="67" spans="2:13">
      <c r="B67" s="29" t="s">
        <v>325</v>
      </c>
      <c r="C67" s="6" t="s">
        <v>434</v>
      </c>
      <c r="D67" s="107" t="s">
        <v>159</v>
      </c>
      <c r="E67" s="6" t="s">
        <v>386</v>
      </c>
      <c r="F67" s="6" t="s">
        <v>386</v>
      </c>
      <c r="G67" s="107">
        <v>8</v>
      </c>
      <c r="H67" s="109" t="s">
        <v>393</v>
      </c>
      <c r="I67" s="9">
        <v>-18.9563503305056</v>
      </c>
      <c r="J67" s="9">
        <v>18.801397656761502</v>
      </c>
      <c r="K67" s="9">
        <v>12.728213707753101</v>
      </c>
      <c r="L67" s="9">
        <v>-1.81019251778311</v>
      </c>
      <c r="M67" s="17">
        <v>-7.2410451337150903</v>
      </c>
    </row>
    <row r="68" spans="2:13">
      <c r="B68" s="29" t="s">
        <v>326</v>
      </c>
      <c r="C68" s="6" t="s">
        <v>434</v>
      </c>
      <c r="D68" s="107" t="s">
        <v>159</v>
      </c>
      <c r="E68" s="6" t="s">
        <v>386</v>
      </c>
      <c r="F68" s="6" t="s">
        <v>386</v>
      </c>
      <c r="G68" s="107">
        <v>12</v>
      </c>
      <c r="H68" s="109" t="s">
        <v>393</v>
      </c>
      <c r="I68" s="9">
        <v>-21.184003962830602</v>
      </c>
      <c r="J68" s="9">
        <v>17.180043839533901</v>
      </c>
      <c r="K68" s="9">
        <v>15.438678012005299</v>
      </c>
      <c r="L68" s="9">
        <v>-1.4140679203062301</v>
      </c>
      <c r="M68" s="17">
        <v>-6.9561185207881602</v>
      </c>
    </row>
    <row r="69" spans="2:13">
      <c r="B69" s="29" t="s">
        <v>327</v>
      </c>
      <c r="C69" s="6" t="s">
        <v>434</v>
      </c>
      <c r="D69" s="107" t="s">
        <v>159</v>
      </c>
      <c r="E69" s="6" t="s">
        <v>386</v>
      </c>
      <c r="F69" s="6" t="s">
        <v>386</v>
      </c>
      <c r="G69" s="107">
        <v>16</v>
      </c>
      <c r="H69" s="109" t="s">
        <v>393</v>
      </c>
      <c r="I69" s="9">
        <v>-22.119022358970501</v>
      </c>
      <c r="J69" s="9">
        <v>17.024296799963601</v>
      </c>
      <c r="K69" s="9">
        <v>16.586069623122</v>
      </c>
      <c r="L69" s="9">
        <v>-1.8596364415736699</v>
      </c>
      <c r="M69" s="17">
        <v>-7.0119395504127597</v>
      </c>
    </row>
    <row r="70" spans="2:13">
      <c r="B70" s="29" t="s">
        <v>328</v>
      </c>
      <c r="C70" s="6" t="s">
        <v>434</v>
      </c>
      <c r="D70" s="107" t="s">
        <v>159</v>
      </c>
      <c r="E70" s="6" t="s">
        <v>386</v>
      </c>
      <c r="F70" s="6" t="s">
        <v>386</v>
      </c>
      <c r="G70" s="107">
        <v>24</v>
      </c>
      <c r="H70" s="109" t="s">
        <v>394</v>
      </c>
      <c r="I70" s="9">
        <v>-22.646679152741498</v>
      </c>
      <c r="J70" s="9">
        <v>11.497661731627799</v>
      </c>
      <c r="K70" s="9">
        <v>23.0310682334901</v>
      </c>
      <c r="L70" s="9">
        <v>-3.93598959395033</v>
      </c>
      <c r="M70" s="17">
        <v>-6.0166516196750601</v>
      </c>
    </row>
    <row r="71" spans="2:13">
      <c r="B71" s="29" t="s">
        <v>329</v>
      </c>
      <c r="C71" s="6" t="s">
        <v>434</v>
      </c>
      <c r="D71" s="107" t="s">
        <v>159</v>
      </c>
      <c r="E71" s="6" t="s">
        <v>386</v>
      </c>
      <c r="F71" s="6" t="s">
        <v>386</v>
      </c>
      <c r="G71" s="107">
        <v>48</v>
      </c>
      <c r="H71" s="109" t="s">
        <v>394</v>
      </c>
      <c r="I71" s="9">
        <v>-24.069541511175199</v>
      </c>
      <c r="J71" s="9">
        <v>0.62261537221280405</v>
      </c>
      <c r="K71" s="9">
        <v>31.330791194221401</v>
      </c>
      <c r="L71" s="9">
        <v>-2.8740007892947101</v>
      </c>
      <c r="M71" s="17">
        <v>-8.6598976769333795</v>
      </c>
    </row>
    <row r="72" spans="2:13">
      <c r="B72" s="29" t="s">
        <v>330</v>
      </c>
      <c r="C72" s="6" t="s">
        <v>434</v>
      </c>
      <c r="D72" s="107" t="s">
        <v>159</v>
      </c>
      <c r="E72" s="6" t="s">
        <v>386</v>
      </c>
      <c r="F72" s="6" t="s">
        <v>386</v>
      </c>
      <c r="G72" s="107">
        <v>72</v>
      </c>
      <c r="H72" s="109" t="s">
        <v>394</v>
      </c>
      <c r="I72" s="9">
        <v>-26.920201421901599</v>
      </c>
      <c r="J72" s="9">
        <v>1.4632965205979001</v>
      </c>
      <c r="K72" s="9">
        <v>27.982904955571101</v>
      </c>
      <c r="L72" s="9">
        <v>-2.6080487086585902</v>
      </c>
      <c r="M72" s="17">
        <v>-7.1912561773933099</v>
      </c>
    </row>
    <row r="73" spans="2:13">
      <c r="B73" s="29" t="s">
        <v>331</v>
      </c>
      <c r="C73" s="6" t="s">
        <v>434</v>
      </c>
      <c r="D73" s="107" t="s">
        <v>159</v>
      </c>
      <c r="E73" s="6" t="s">
        <v>386</v>
      </c>
      <c r="F73" s="6" t="s">
        <v>386</v>
      </c>
      <c r="G73" s="107">
        <v>96</v>
      </c>
      <c r="H73" s="109" t="s">
        <v>394</v>
      </c>
      <c r="I73" s="9">
        <v>-26.2754870306374</v>
      </c>
      <c r="J73" s="9">
        <v>-6.2383478653142301</v>
      </c>
      <c r="K73" s="9">
        <v>33.751453726064</v>
      </c>
      <c r="L73" s="9">
        <v>-0.64898936969603005</v>
      </c>
      <c r="M73" s="17">
        <v>-6.2158539568608298</v>
      </c>
    </row>
    <row r="74" spans="2:13">
      <c r="B74" s="29" t="s">
        <v>332</v>
      </c>
      <c r="C74" s="6" t="s">
        <v>434</v>
      </c>
      <c r="D74" s="107" t="s">
        <v>159</v>
      </c>
      <c r="E74" s="6" t="s">
        <v>386</v>
      </c>
      <c r="F74" s="6" t="s">
        <v>386</v>
      </c>
      <c r="G74" s="107">
        <v>0</v>
      </c>
      <c r="H74" s="109" t="s">
        <v>392</v>
      </c>
      <c r="I74" s="9">
        <v>-8.5823462777861703</v>
      </c>
      <c r="J74" s="9">
        <v>36.004192626906502</v>
      </c>
      <c r="K74" s="9">
        <v>9.5640620954890991</v>
      </c>
      <c r="L74" s="9">
        <v>-7.6289129494004202</v>
      </c>
      <c r="M74" s="17">
        <v>-7.7924030960180302</v>
      </c>
    </row>
    <row r="75" spans="2:13">
      <c r="B75" s="29" t="s">
        <v>333</v>
      </c>
      <c r="C75" s="6" t="s">
        <v>434</v>
      </c>
      <c r="D75" s="107" t="s">
        <v>159</v>
      </c>
      <c r="E75" s="6" t="s">
        <v>386</v>
      </c>
      <c r="F75" s="6" t="s">
        <v>386</v>
      </c>
      <c r="G75" s="107">
        <v>120</v>
      </c>
      <c r="H75" s="109" t="s">
        <v>394</v>
      </c>
      <c r="I75" s="9">
        <v>-28.075175243238899</v>
      </c>
      <c r="J75" s="9">
        <v>-2.4417799889829999</v>
      </c>
      <c r="K75" s="9">
        <v>28.854996214303899</v>
      </c>
      <c r="L75" s="9">
        <v>-1.7894701603099401</v>
      </c>
      <c r="M75" s="17">
        <v>-6.0674408732883798</v>
      </c>
    </row>
    <row r="76" spans="2:13">
      <c r="B76" s="29" t="s">
        <v>334</v>
      </c>
      <c r="C76" s="6" t="s">
        <v>434</v>
      </c>
      <c r="D76" s="107" t="s">
        <v>159</v>
      </c>
      <c r="E76" s="6" t="s">
        <v>386</v>
      </c>
      <c r="F76" s="6" t="s">
        <v>386</v>
      </c>
      <c r="G76" s="107">
        <v>168</v>
      </c>
      <c r="H76" s="109" t="s">
        <v>394</v>
      </c>
      <c r="I76" s="9">
        <v>-29.110109025497501</v>
      </c>
      <c r="J76" s="9">
        <v>-3.8870231514132199</v>
      </c>
      <c r="K76" s="9">
        <v>28.789321714870798</v>
      </c>
      <c r="L76" s="9">
        <v>-5.0847566777631199</v>
      </c>
      <c r="M76" s="17">
        <v>-5.4940383151482699</v>
      </c>
    </row>
    <row r="77" spans="2:13">
      <c r="B77" s="29" t="s">
        <v>335</v>
      </c>
      <c r="C77" s="6" t="s">
        <v>434</v>
      </c>
      <c r="D77" s="107" t="s">
        <v>159</v>
      </c>
      <c r="E77" s="6" t="s">
        <v>386</v>
      </c>
      <c r="F77" s="6" t="s">
        <v>386</v>
      </c>
      <c r="G77" s="107">
        <v>336</v>
      </c>
      <c r="H77" s="109" t="s">
        <v>395</v>
      </c>
      <c r="I77" s="9">
        <v>-27.1816330524344</v>
      </c>
      <c r="J77" s="9">
        <v>-10.684528465294401</v>
      </c>
      <c r="K77" s="9">
        <v>27.264412746492699</v>
      </c>
      <c r="L77" s="9">
        <v>-1.78798427109056</v>
      </c>
      <c r="M77" s="17">
        <v>-6.2091844052119596</v>
      </c>
    </row>
    <row r="78" spans="2:13">
      <c r="B78" s="29" t="s">
        <v>336</v>
      </c>
      <c r="C78" s="6" t="s">
        <v>434</v>
      </c>
      <c r="D78" s="107" t="s">
        <v>159</v>
      </c>
      <c r="E78" s="6" t="s">
        <v>386</v>
      </c>
      <c r="F78" s="6" t="s">
        <v>386</v>
      </c>
      <c r="G78" s="107">
        <v>504</v>
      </c>
      <c r="H78" s="109" t="s">
        <v>395</v>
      </c>
      <c r="I78" s="9">
        <v>-23.447137187493599</v>
      </c>
      <c r="J78" s="9">
        <v>-15.4359211104341</v>
      </c>
      <c r="K78" s="9">
        <v>29.481973119114802</v>
      </c>
      <c r="L78" s="9">
        <v>1.7160449966522799</v>
      </c>
      <c r="M78" s="17">
        <v>-7.6206481569314999</v>
      </c>
    </row>
    <row r="79" spans="2:13">
      <c r="B79" s="29" t="s">
        <v>337</v>
      </c>
      <c r="C79" s="6" t="s">
        <v>434</v>
      </c>
      <c r="D79" s="107" t="s">
        <v>159</v>
      </c>
      <c r="E79" s="6" t="s">
        <v>386</v>
      </c>
      <c r="F79" s="6" t="s">
        <v>386</v>
      </c>
      <c r="G79" s="107">
        <v>0.5</v>
      </c>
      <c r="H79" s="109" t="s">
        <v>392</v>
      </c>
      <c r="I79" s="9">
        <v>-8.0664692642208102</v>
      </c>
      <c r="J79" s="9">
        <v>36.377264293574498</v>
      </c>
      <c r="K79" s="9">
        <v>8.7323845832596092</v>
      </c>
      <c r="L79" s="9">
        <v>-7.8281040454566</v>
      </c>
      <c r="M79" s="17">
        <v>-6.6997502481055404</v>
      </c>
    </row>
    <row r="80" spans="2:13">
      <c r="B80" s="29" t="s">
        <v>338</v>
      </c>
      <c r="C80" s="6" t="s">
        <v>434</v>
      </c>
      <c r="D80" s="107" t="s">
        <v>159</v>
      </c>
      <c r="E80" s="6" t="s">
        <v>386</v>
      </c>
      <c r="F80" s="6" t="s">
        <v>386</v>
      </c>
      <c r="G80" s="107">
        <v>1</v>
      </c>
      <c r="H80" s="109" t="s">
        <v>392</v>
      </c>
      <c r="I80" s="9">
        <v>-8.7378564206197193</v>
      </c>
      <c r="J80" s="9">
        <v>36.7718006473185</v>
      </c>
      <c r="K80" s="9">
        <v>9.2464878719753791</v>
      </c>
      <c r="L80" s="9">
        <v>-8.0921265664098598</v>
      </c>
      <c r="M80" s="17">
        <v>-6.8234993271795599</v>
      </c>
    </row>
    <row r="81" spans="2:13">
      <c r="B81" s="29" t="s">
        <v>339</v>
      </c>
      <c r="C81" s="6" t="s">
        <v>434</v>
      </c>
      <c r="D81" s="107" t="s">
        <v>159</v>
      </c>
      <c r="E81" s="6" t="s">
        <v>386</v>
      </c>
      <c r="F81" s="6" t="s">
        <v>386</v>
      </c>
      <c r="G81" s="107">
        <v>2</v>
      </c>
      <c r="H81" s="109" t="s">
        <v>392</v>
      </c>
      <c r="I81" s="9">
        <v>-10.042050004623199</v>
      </c>
      <c r="J81" s="9">
        <v>34.635779561583703</v>
      </c>
      <c r="K81" s="9">
        <v>7.8460229974398104</v>
      </c>
      <c r="L81" s="9">
        <v>-7.9930467333799999</v>
      </c>
      <c r="M81" s="17">
        <v>-4.6290091950355503</v>
      </c>
    </row>
    <row r="82" spans="2:13">
      <c r="B82" s="29" t="s">
        <v>340</v>
      </c>
      <c r="C82" s="6" t="s">
        <v>434</v>
      </c>
      <c r="D82" s="107" t="s">
        <v>159</v>
      </c>
      <c r="E82" s="6" t="s">
        <v>386</v>
      </c>
      <c r="F82" s="6" t="s">
        <v>386</v>
      </c>
      <c r="G82" s="107">
        <v>4</v>
      </c>
      <c r="H82" s="109" t="s">
        <v>393</v>
      </c>
      <c r="I82" s="9">
        <v>-14.614572142180799</v>
      </c>
      <c r="J82" s="9">
        <v>28.3651859504557</v>
      </c>
      <c r="K82" s="9">
        <v>8.0757218664350301</v>
      </c>
      <c r="L82" s="9">
        <v>-5.2934295186228804</v>
      </c>
      <c r="M82" s="17">
        <v>-5.97700194864235</v>
      </c>
    </row>
    <row r="83" spans="2:13">
      <c r="B83" s="29" t="s">
        <v>341</v>
      </c>
      <c r="C83" s="6" t="s">
        <v>435</v>
      </c>
      <c r="D83" s="107" t="s">
        <v>159</v>
      </c>
      <c r="E83" s="6" t="s">
        <v>386</v>
      </c>
      <c r="F83" s="6" t="s">
        <v>386</v>
      </c>
      <c r="G83" s="107">
        <v>0.5</v>
      </c>
      <c r="H83" s="109" t="s">
        <v>392</v>
      </c>
      <c r="I83" s="9">
        <v>-0.62362625085155499</v>
      </c>
      <c r="J83" s="9">
        <v>11.3679881878044</v>
      </c>
      <c r="K83" s="9">
        <v>-13.9351018845274</v>
      </c>
      <c r="L83" s="9">
        <v>-31.539587886825299</v>
      </c>
      <c r="M83" s="17">
        <v>-16.455037866288901</v>
      </c>
    </row>
    <row r="84" spans="2:13">
      <c r="B84" s="29" t="s">
        <v>342</v>
      </c>
      <c r="C84" s="6" t="s">
        <v>435</v>
      </c>
      <c r="D84" s="107" t="s">
        <v>159</v>
      </c>
      <c r="E84" s="6" t="s">
        <v>386</v>
      </c>
      <c r="F84" s="6" t="s">
        <v>386</v>
      </c>
      <c r="G84" s="107">
        <v>1</v>
      </c>
      <c r="H84" s="109" t="s">
        <v>392</v>
      </c>
      <c r="I84" s="9">
        <v>-1.92518740762662</v>
      </c>
      <c r="J84" s="9">
        <v>11.681513509873399</v>
      </c>
      <c r="K84" s="9">
        <v>-14.5280629613864</v>
      </c>
      <c r="L84" s="9">
        <v>-31.6599116945637</v>
      </c>
      <c r="M84" s="17">
        <v>-17.970418861863099</v>
      </c>
    </row>
    <row r="85" spans="2:13">
      <c r="B85" s="29" t="s">
        <v>343</v>
      </c>
      <c r="C85" s="6" t="s">
        <v>435</v>
      </c>
      <c r="D85" s="107" t="s">
        <v>159</v>
      </c>
      <c r="E85" s="6" t="s">
        <v>386</v>
      </c>
      <c r="F85" s="6" t="s">
        <v>386</v>
      </c>
      <c r="G85" s="107">
        <v>0</v>
      </c>
      <c r="H85" s="109" t="s">
        <v>392</v>
      </c>
      <c r="I85" s="9">
        <v>-1.1185664649046101</v>
      </c>
      <c r="J85" s="9">
        <v>10.825780805973499</v>
      </c>
      <c r="K85" s="9">
        <v>-13.0639787151484</v>
      </c>
      <c r="L85" s="9">
        <v>-31.529205464999499</v>
      </c>
      <c r="M85" s="17">
        <v>-18.346925932077699</v>
      </c>
    </row>
    <row r="86" spans="2:13">
      <c r="B86" s="29" t="s">
        <v>344</v>
      </c>
      <c r="C86" s="6" t="s">
        <v>435</v>
      </c>
      <c r="D86" s="107" t="s">
        <v>159</v>
      </c>
      <c r="E86" s="6" t="s">
        <v>386</v>
      </c>
      <c r="F86" s="6" t="s">
        <v>386</v>
      </c>
      <c r="G86" s="107">
        <v>4</v>
      </c>
      <c r="H86" s="109" t="s">
        <v>393</v>
      </c>
      <c r="I86" s="9">
        <v>-7.5978119708927103</v>
      </c>
      <c r="J86" s="9">
        <v>4.6260349501176101</v>
      </c>
      <c r="K86" s="9">
        <v>-14.316974027456499</v>
      </c>
      <c r="L86" s="9">
        <v>-29.163302195084899</v>
      </c>
      <c r="M86" s="17">
        <v>-14.9663563585856</v>
      </c>
    </row>
    <row r="87" spans="2:13">
      <c r="B87" s="29" t="s">
        <v>345</v>
      </c>
      <c r="C87" s="6" t="s">
        <v>435</v>
      </c>
      <c r="D87" s="107" t="s">
        <v>159</v>
      </c>
      <c r="E87" s="6" t="s">
        <v>386</v>
      </c>
      <c r="F87" s="6" t="s">
        <v>386</v>
      </c>
      <c r="G87" s="107">
        <v>2</v>
      </c>
      <c r="H87" s="109" t="s">
        <v>392</v>
      </c>
      <c r="I87" s="9">
        <v>-3.3109549207496198</v>
      </c>
      <c r="J87" s="9">
        <v>10.135608581927601</v>
      </c>
      <c r="K87" s="9">
        <v>-15.4567907366272</v>
      </c>
      <c r="L87" s="9">
        <v>-31.586885786939401</v>
      </c>
      <c r="M87" s="17">
        <v>-16.368771676705698</v>
      </c>
    </row>
    <row r="88" spans="2:13">
      <c r="B88" s="29" t="s">
        <v>346</v>
      </c>
      <c r="C88" s="6" t="s">
        <v>435</v>
      </c>
      <c r="D88" s="107" t="s">
        <v>159</v>
      </c>
      <c r="E88" s="6" t="s">
        <v>386</v>
      </c>
      <c r="F88" s="6" t="s">
        <v>386</v>
      </c>
      <c r="G88" s="107">
        <v>6</v>
      </c>
      <c r="H88" s="109" t="s">
        <v>393</v>
      </c>
      <c r="I88" s="9">
        <v>-10.7567315263555</v>
      </c>
      <c r="J88" s="9">
        <v>2.11866228784874</v>
      </c>
      <c r="K88" s="9">
        <v>-12.9687426119746</v>
      </c>
      <c r="L88" s="9">
        <v>-25.981309303105299</v>
      </c>
      <c r="M88" s="17">
        <v>-14.336023991539401</v>
      </c>
    </row>
    <row r="89" spans="2:13">
      <c r="B89" s="29" t="s">
        <v>347</v>
      </c>
      <c r="C89" s="6" t="s">
        <v>435</v>
      </c>
      <c r="D89" s="107" t="s">
        <v>159</v>
      </c>
      <c r="E89" s="6" t="s">
        <v>386</v>
      </c>
      <c r="F89" s="6" t="s">
        <v>386</v>
      </c>
      <c r="G89" s="107">
        <v>8</v>
      </c>
      <c r="H89" s="109" t="s">
        <v>393</v>
      </c>
      <c r="I89" s="9">
        <v>-12.627131205128499</v>
      </c>
      <c r="J89" s="9">
        <v>-0.91975825439596204</v>
      </c>
      <c r="K89" s="9">
        <v>-10.7727431519492</v>
      </c>
      <c r="L89" s="9">
        <v>-25.208506402221801</v>
      </c>
      <c r="M89" s="17">
        <v>-14.1577511692392</v>
      </c>
    </row>
    <row r="90" spans="2:13">
      <c r="B90" s="29" t="s">
        <v>348</v>
      </c>
      <c r="C90" s="6" t="s">
        <v>435</v>
      </c>
      <c r="D90" s="107" t="s">
        <v>159</v>
      </c>
      <c r="E90" s="6" t="s">
        <v>386</v>
      </c>
      <c r="F90" s="6" t="s">
        <v>386</v>
      </c>
      <c r="G90" s="107">
        <v>12</v>
      </c>
      <c r="H90" s="109" t="s">
        <v>393</v>
      </c>
      <c r="I90" s="9">
        <v>-15.460615418258399</v>
      </c>
      <c r="J90" s="9">
        <v>-4.0924654500955198</v>
      </c>
      <c r="K90" s="9">
        <v>-7.4357493970346802</v>
      </c>
      <c r="L90" s="9">
        <v>-24.683763445141501</v>
      </c>
      <c r="M90" s="17">
        <v>-14.5174272157586</v>
      </c>
    </row>
    <row r="91" spans="2:13">
      <c r="B91" s="29" t="s">
        <v>349</v>
      </c>
      <c r="C91" s="6" t="s">
        <v>435</v>
      </c>
      <c r="D91" s="107" t="s">
        <v>159</v>
      </c>
      <c r="E91" s="6" t="s">
        <v>386</v>
      </c>
      <c r="F91" s="6" t="s">
        <v>386</v>
      </c>
      <c r="G91" s="107">
        <v>16</v>
      </c>
      <c r="H91" s="109" t="s">
        <v>393</v>
      </c>
      <c r="I91" s="9">
        <v>-15.021724189048401</v>
      </c>
      <c r="J91" s="9">
        <v>-5.1988819698050399</v>
      </c>
      <c r="K91" s="9">
        <v>-7.2433522264942898</v>
      </c>
      <c r="L91" s="9">
        <v>-23.792640830819</v>
      </c>
      <c r="M91" s="17">
        <v>-11.8557811486245</v>
      </c>
    </row>
    <row r="92" spans="2:13">
      <c r="B92" s="29" t="s">
        <v>350</v>
      </c>
      <c r="C92" s="6" t="s">
        <v>435</v>
      </c>
      <c r="D92" s="107" t="s">
        <v>159</v>
      </c>
      <c r="E92" s="6" t="s">
        <v>386</v>
      </c>
      <c r="F92" s="6" t="s">
        <v>386</v>
      </c>
      <c r="G92" s="107">
        <v>72</v>
      </c>
      <c r="H92" s="109" t="s">
        <v>394</v>
      </c>
      <c r="I92" s="9">
        <v>-20.444346880214798</v>
      </c>
      <c r="J92" s="9">
        <v>-20.285049221374699</v>
      </c>
      <c r="K92" s="9">
        <v>2.8359618746485</v>
      </c>
      <c r="L92" s="9">
        <v>-20.5903310586271</v>
      </c>
      <c r="M92" s="17">
        <v>-13.6770027820201</v>
      </c>
    </row>
    <row r="93" spans="2:13">
      <c r="B93" s="29" t="s">
        <v>351</v>
      </c>
      <c r="C93" s="6" t="s">
        <v>435</v>
      </c>
      <c r="D93" s="107" t="s">
        <v>159</v>
      </c>
      <c r="E93" s="6" t="s">
        <v>386</v>
      </c>
      <c r="F93" s="6" t="s">
        <v>386</v>
      </c>
      <c r="G93" s="107">
        <v>168</v>
      </c>
      <c r="H93" s="109" t="s">
        <v>394</v>
      </c>
      <c r="I93" s="9">
        <v>-20.715632392847802</v>
      </c>
      <c r="J93" s="9">
        <v>-22.0997689157922</v>
      </c>
      <c r="K93" s="9">
        <v>1.38083894078855</v>
      </c>
      <c r="L93" s="9">
        <v>-22.413831080607299</v>
      </c>
      <c r="M93" s="17">
        <v>-12.502298934587699</v>
      </c>
    </row>
    <row r="94" spans="2:13">
      <c r="B94" s="29" t="s">
        <v>352</v>
      </c>
      <c r="C94" s="6" t="s">
        <v>435</v>
      </c>
      <c r="D94" s="107" t="s">
        <v>159</v>
      </c>
      <c r="E94" s="6" t="s">
        <v>386</v>
      </c>
      <c r="F94" s="6" t="s">
        <v>386</v>
      </c>
      <c r="G94" s="107">
        <v>336</v>
      </c>
      <c r="H94" s="109" t="s">
        <v>395</v>
      </c>
      <c r="I94" s="9">
        <v>-19.037880496025</v>
      </c>
      <c r="J94" s="9">
        <v>-34.039558595767303</v>
      </c>
      <c r="K94" s="9">
        <v>5.4117693488730101</v>
      </c>
      <c r="L94" s="9">
        <v>-6.9366490339871296</v>
      </c>
      <c r="M94" s="17">
        <v>-15.9797133672951</v>
      </c>
    </row>
    <row r="95" spans="2:13">
      <c r="B95" s="29" t="s">
        <v>353</v>
      </c>
      <c r="C95" s="6" t="s">
        <v>435</v>
      </c>
      <c r="D95" s="107" t="s">
        <v>159</v>
      </c>
      <c r="E95" s="6" t="s">
        <v>386</v>
      </c>
      <c r="F95" s="6" t="s">
        <v>386</v>
      </c>
      <c r="G95" s="107">
        <v>504</v>
      </c>
      <c r="H95" s="109" t="s">
        <v>395</v>
      </c>
      <c r="I95" s="9">
        <v>-17.203673718196299</v>
      </c>
      <c r="J95" s="9">
        <v>-40.921578335331901</v>
      </c>
      <c r="K95" s="9">
        <v>9.8703610906508708</v>
      </c>
      <c r="L95" s="9">
        <v>-4.7576449164422696</v>
      </c>
      <c r="M95" s="17">
        <v>-16.1097616536277</v>
      </c>
    </row>
    <row r="96" spans="2:13">
      <c r="B96" s="29" t="s">
        <v>354</v>
      </c>
      <c r="C96" s="6" t="s">
        <v>435</v>
      </c>
      <c r="D96" s="107" t="s">
        <v>159</v>
      </c>
      <c r="E96" s="6" t="s">
        <v>386</v>
      </c>
      <c r="F96" s="6" t="s">
        <v>386</v>
      </c>
      <c r="G96" s="107">
        <v>48</v>
      </c>
      <c r="H96" s="109" t="s">
        <v>394</v>
      </c>
      <c r="I96" s="9">
        <v>-9.3347198458026295</v>
      </c>
      <c r="J96" s="9">
        <v>-22.435652396565199</v>
      </c>
      <c r="K96" s="9">
        <v>5.0026910176356596</v>
      </c>
      <c r="L96" s="9">
        <v>4.0536313883205199</v>
      </c>
      <c r="M96" s="17">
        <v>-8.23994994240274</v>
      </c>
    </row>
    <row r="97" spans="2:13">
      <c r="B97" s="29" t="s">
        <v>355</v>
      </c>
      <c r="C97" s="6" t="s">
        <v>436</v>
      </c>
      <c r="D97" s="107" t="s">
        <v>159</v>
      </c>
      <c r="E97" s="6" t="s">
        <v>386</v>
      </c>
      <c r="F97" s="6" t="s">
        <v>386</v>
      </c>
      <c r="G97" s="107">
        <v>24</v>
      </c>
      <c r="H97" s="109" t="s">
        <v>394</v>
      </c>
      <c r="I97" s="9">
        <v>-8.5865209154508708</v>
      </c>
      <c r="J97" s="9">
        <v>-20.4536093149324</v>
      </c>
      <c r="K97" s="9">
        <v>-27.772921340625398</v>
      </c>
      <c r="L97" s="9">
        <v>3.6688294403924901</v>
      </c>
      <c r="M97" s="17">
        <v>-1.27377745130169</v>
      </c>
    </row>
    <row r="98" spans="2:13">
      <c r="B98" s="29" t="s">
        <v>356</v>
      </c>
      <c r="C98" s="6" t="s">
        <v>436</v>
      </c>
      <c r="D98" s="107" t="s">
        <v>159</v>
      </c>
      <c r="E98" s="6" t="s">
        <v>386</v>
      </c>
      <c r="F98" s="6" t="s">
        <v>386</v>
      </c>
      <c r="G98" s="107">
        <v>48</v>
      </c>
      <c r="H98" s="109" t="s">
        <v>394</v>
      </c>
      <c r="I98" s="9">
        <v>-8.0422487401203409</v>
      </c>
      <c r="J98" s="9">
        <v>-37.331822713584799</v>
      </c>
      <c r="K98" s="9">
        <v>-15.3873745533398</v>
      </c>
      <c r="L98" s="9">
        <v>4.7550934289463198</v>
      </c>
      <c r="M98" s="17">
        <v>-4.9415588888687001</v>
      </c>
    </row>
    <row r="99" spans="2:13">
      <c r="B99" s="29" t="s">
        <v>357</v>
      </c>
      <c r="C99" s="6" t="s">
        <v>436</v>
      </c>
      <c r="D99" s="107" t="s">
        <v>159</v>
      </c>
      <c r="E99" s="6" t="s">
        <v>386</v>
      </c>
      <c r="F99" s="6" t="s">
        <v>386</v>
      </c>
      <c r="G99" s="107">
        <v>96</v>
      </c>
      <c r="H99" s="109" t="s">
        <v>394</v>
      </c>
      <c r="I99" s="9">
        <v>-11.418786880602401</v>
      </c>
      <c r="J99" s="9">
        <v>-38.478210003241699</v>
      </c>
      <c r="K99" s="9">
        <v>-16.3617773551303</v>
      </c>
      <c r="L99" s="9">
        <v>9.9578102117090896</v>
      </c>
      <c r="M99" s="17">
        <v>-4.6682046974328397</v>
      </c>
    </row>
    <row r="100" spans="2:13">
      <c r="B100" s="29" t="s">
        <v>358</v>
      </c>
      <c r="C100" s="6" t="s">
        <v>436</v>
      </c>
      <c r="D100" s="107" t="s">
        <v>159</v>
      </c>
      <c r="E100" s="6" t="s">
        <v>386</v>
      </c>
      <c r="F100" s="6" t="s">
        <v>386</v>
      </c>
      <c r="G100" s="107">
        <v>120</v>
      </c>
      <c r="H100" s="109" t="s">
        <v>394</v>
      </c>
      <c r="I100" s="9">
        <v>-13.232333062362899</v>
      </c>
      <c r="J100" s="9">
        <v>-32.951308570088599</v>
      </c>
      <c r="K100" s="9">
        <v>-22.070765350172699</v>
      </c>
      <c r="L100" s="9">
        <v>7.9953296377136098</v>
      </c>
      <c r="M100" s="17">
        <v>-3.59963540423254</v>
      </c>
    </row>
    <row r="101" spans="2:13">
      <c r="B101" s="29" t="s">
        <v>359</v>
      </c>
      <c r="C101" s="6" t="s">
        <v>436</v>
      </c>
      <c r="D101" s="107" t="s">
        <v>159</v>
      </c>
      <c r="E101" s="6" t="s">
        <v>386</v>
      </c>
      <c r="F101" s="6" t="s">
        <v>386</v>
      </c>
      <c r="G101" s="107">
        <v>336</v>
      </c>
      <c r="H101" s="109" t="s">
        <v>395</v>
      </c>
      <c r="I101" s="9">
        <v>-9.5127528807961195</v>
      </c>
      <c r="J101" s="9">
        <v>-41.119974566566597</v>
      </c>
      <c r="K101" s="9">
        <v>-20.236511892547998</v>
      </c>
      <c r="L101" s="9">
        <v>16.985990755574399</v>
      </c>
      <c r="M101" s="17">
        <v>-4.01183350986798</v>
      </c>
    </row>
    <row r="102" spans="2:13">
      <c r="B102" s="29" t="s">
        <v>360</v>
      </c>
      <c r="C102" s="6" t="s">
        <v>436</v>
      </c>
      <c r="D102" s="107" t="s">
        <v>159</v>
      </c>
      <c r="E102" s="6" t="s">
        <v>386</v>
      </c>
      <c r="F102" s="6" t="s">
        <v>386</v>
      </c>
      <c r="G102" s="107">
        <v>504</v>
      </c>
      <c r="H102" s="109" t="s">
        <v>395</v>
      </c>
      <c r="I102" s="9">
        <v>-5.1539252448414796</v>
      </c>
      <c r="J102" s="9">
        <v>-51.524089111556002</v>
      </c>
      <c r="K102" s="9">
        <v>-14.303723004900901</v>
      </c>
      <c r="L102" s="9">
        <v>20.2845025621824</v>
      </c>
      <c r="M102" s="17">
        <v>-5.1351134698109497</v>
      </c>
    </row>
    <row r="103" spans="2:13">
      <c r="B103" s="29" t="s">
        <v>361</v>
      </c>
      <c r="C103" s="6" t="s">
        <v>436</v>
      </c>
      <c r="D103" s="107" t="s">
        <v>159</v>
      </c>
      <c r="E103" s="6" t="s">
        <v>386</v>
      </c>
      <c r="F103" s="6" t="s">
        <v>386</v>
      </c>
      <c r="G103" s="107">
        <v>0</v>
      </c>
      <c r="H103" s="109" t="s">
        <v>392</v>
      </c>
      <c r="I103" s="9">
        <v>8.6060086601891506</v>
      </c>
      <c r="J103" s="9">
        <v>-3.6275718377931199</v>
      </c>
      <c r="K103" s="9">
        <v>-31.2274942921978</v>
      </c>
      <c r="L103" s="9">
        <v>-7.1353446254144499</v>
      </c>
      <c r="M103" s="17">
        <v>-4.7386909018930696</v>
      </c>
    </row>
    <row r="104" spans="2:13">
      <c r="B104" s="29" t="s">
        <v>362</v>
      </c>
      <c r="C104" s="6" t="s">
        <v>436</v>
      </c>
      <c r="D104" s="107" t="s">
        <v>159</v>
      </c>
      <c r="E104" s="6" t="s">
        <v>386</v>
      </c>
      <c r="F104" s="6" t="s">
        <v>386</v>
      </c>
      <c r="G104" s="107">
        <v>0</v>
      </c>
      <c r="H104" s="109" t="s">
        <v>392</v>
      </c>
      <c r="I104" s="9">
        <v>6.4711608251818999</v>
      </c>
      <c r="J104" s="9">
        <v>2.7078782404443902</v>
      </c>
      <c r="K104" s="9">
        <v>-35.193534597579301</v>
      </c>
      <c r="L104" s="9">
        <v>-6.0447774047463003</v>
      </c>
      <c r="M104" s="17">
        <v>-2.9795807086321102</v>
      </c>
    </row>
    <row r="105" spans="2:13">
      <c r="B105" s="29" t="s">
        <v>363</v>
      </c>
      <c r="C105" s="6" t="s">
        <v>437</v>
      </c>
      <c r="D105" s="107" t="s">
        <v>159</v>
      </c>
      <c r="E105" s="6" t="s">
        <v>386</v>
      </c>
      <c r="F105" s="6" t="s">
        <v>386</v>
      </c>
      <c r="G105" s="107">
        <v>0</v>
      </c>
      <c r="H105" s="109" t="s">
        <v>392</v>
      </c>
      <c r="I105" s="9">
        <v>7.6495364972121598</v>
      </c>
      <c r="J105" s="9">
        <v>6.24138258897234</v>
      </c>
      <c r="K105" s="9">
        <v>-23.5330036744426</v>
      </c>
      <c r="L105" s="9">
        <v>-2.2482000490318699</v>
      </c>
      <c r="M105" s="17">
        <v>30.759665263557199</v>
      </c>
    </row>
    <row r="106" spans="2:13">
      <c r="B106" s="29" t="s">
        <v>364</v>
      </c>
      <c r="C106" s="6" t="s">
        <v>437</v>
      </c>
      <c r="D106" s="107" t="s">
        <v>159</v>
      </c>
      <c r="E106" s="6" t="s">
        <v>386</v>
      </c>
      <c r="F106" s="6" t="s">
        <v>386</v>
      </c>
      <c r="G106" s="107">
        <v>0.5</v>
      </c>
      <c r="H106" s="109" t="s">
        <v>392</v>
      </c>
      <c r="I106" s="9">
        <v>9.6071222364693991</v>
      </c>
      <c r="J106" s="9">
        <v>6.7209407149084299</v>
      </c>
      <c r="K106" s="9">
        <v>-24.877571835812901</v>
      </c>
      <c r="L106" s="9">
        <v>-1.65077327087222</v>
      </c>
      <c r="M106" s="17">
        <v>33.852577079874997</v>
      </c>
    </row>
    <row r="107" spans="2:13">
      <c r="B107" s="29" t="s">
        <v>365</v>
      </c>
      <c r="C107" s="6" t="s">
        <v>437</v>
      </c>
      <c r="D107" s="107" t="s">
        <v>159</v>
      </c>
      <c r="E107" s="6" t="s">
        <v>386</v>
      </c>
      <c r="F107" s="6" t="s">
        <v>386</v>
      </c>
      <c r="G107" s="107">
        <v>1</v>
      </c>
      <c r="H107" s="109" t="s">
        <v>392</v>
      </c>
      <c r="I107" s="9">
        <v>9.3265924240781395</v>
      </c>
      <c r="J107" s="9">
        <v>6.4973958875049904</v>
      </c>
      <c r="K107" s="9">
        <v>-24.556300224740099</v>
      </c>
      <c r="L107" s="9">
        <v>-2.79293439140553</v>
      </c>
      <c r="M107" s="17">
        <v>33.095925081895601</v>
      </c>
    </row>
    <row r="108" spans="2:13">
      <c r="B108" s="29" t="s">
        <v>366</v>
      </c>
      <c r="C108" s="6" t="s">
        <v>436</v>
      </c>
      <c r="D108" s="107" t="s">
        <v>159</v>
      </c>
      <c r="E108" s="6" t="s">
        <v>386</v>
      </c>
      <c r="F108" s="6" t="s">
        <v>386</v>
      </c>
      <c r="G108" s="107">
        <v>0.5</v>
      </c>
      <c r="H108" s="109" t="s">
        <v>392</v>
      </c>
      <c r="I108" s="9">
        <v>6.8787330986377402</v>
      </c>
      <c r="J108" s="9">
        <v>2.05935800898295</v>
      </c>
      <c r="K108" s="9">
        <v>-35.663074177351</v>
      </c>
      <c r="L108" s="9">
        <v>-6.1901091495228</v>
      </c>
      <c r="M108" s="17">
        <v>-3.9968755674769798</v>
      </c>
    </row>
    <row r="109" spans="2:13">
      <c r="B109" s="29" t="s">
        <v>367</v>
      </c>
      <c r="C109" s="6" t="s">
        <v>437</v>
      </c>
      <c r="D109" s="107" t="s">
        <v>159</v>
      </c>
      <c r="E109" s="6" t="s">
        <v>386</v>
      </c>
      <c r="F109" s="6" t="s">
        <v>386</v>
      </c>
      <c r="G109" s="107">
        <v>2</v>
      </c>
      <c r="H109" s="109" t="s">
        <v>392</v>
      </c>
      <c r="I109" s="9">
        <v>7.1332687607194298</v>
      </c>
      <c r="J109" s="9">
        <v>4.7995543489814096</v>
      </c>
      <c r="K109" s="9">
        <v>-24.8195174687513</v>
      </c>
      <c r="L109" s="9">
        <v>-4.6646881805425098</v>
      </c>
      <c r="M109" s="17">
        <v>33.449540879297601</v>
      </c>
    </row>
    <row r="110" spans="2:13">
      <c r="B110" s="29" t="s">
        <v>368</v>
      </c>
      <c r="C110" s="6" t="s">
        <v>437</v>
      </c>
      <c r="D110" s="107" t="s">
        <v>159</v>
      </c>
      <c r="E110" s="6" t="s">
        <v>386</v>
      </c>
      <c r="F110" s="6" t="s">
        <v>386</v>
      </c>
      <c r="G110" s="107">
        <v>4</v>
      </c>
      <c r="H110" s="109" t="s">
        <v>393</v>
      </c>
      <c r="I110" s="9">
        <v>3.5789743904981601</v>
      </c>
      <c r="J110" s="9">
        <v>1.1761293464518801</v>
      </c>
      <c r="K110" s="9">
        <v>-24.753230655738701</v>
      </c>
      <c r="L110" s="9">
        <v>-3.64338562824075</v>
      </c>
      <c r="M110" s="17">
        <v>34.2015839409341</v>
      </c>
    </row>
    <row r="111" spans="2:13">
      <c r="B111" s="29" t="s">
        <v>369</v>
      </c>
      <c r="C111" s="6" t="s">
        <v>437</v>
      </c>
      <c r="D111" s="107" t="s">
        <v>159</v>
      </c>
      <c r="E111" s="6" t="s">
        <v>386</v>
      </c>
      <c r="F111" s="6" t="s">
        <v>386</v>
      </c>
      <c r="G111" s="107">
        <v>6</v>
      </c>
      <c r="H111" s="109" t="s">
        <v>393</v>
      </c>
      <c r="I111" s="9">
        <v>0.57223852723902602</v>
      </c>
      <c r="J111" s="9">
        <v>-1.3820534841807699</v>
      </c>
      <c r="K111" s="9">
        <v>-22.256588962445601</v>
      </c>
      <c r="L111" s="9">
        <v>-2.69716637542408</v>
      </c>
      <c r="M111" s="17">
        <v>31.9200257218343</v>
      </c>
    </row>
    <row r="112" spans="2:13">
      <c r="B112" s="29" t="s">
        <v>370</v>
      </c>
      <c r="C112" s="6" t="s">
        <v>437</v>
      </c>
      <c r="D112" s="107" t="s">
        <v>159</v>
      </c>
      <c r="E112" s="6" t="s">
        <v>386</v>
      </c>
      <c r="F112" s="6" t="s">
        <v>386</v>
      </c>
      <c r="G112" s="107">
        <v>12</v>
      </c>
      <c r="H112" s="109" t="s">
        <v>393</v>
      </c>
      <c r="I112" s="9">
        <v>-3.5394690540323399</v>
      </c>
      <c r="J112" s="9">
        <v>-5.3563269914963501</v>
      </c>
      <c r="K112" s="9">
        <v>-19.776605867830401</v>
      </c>
      <c r="L112" s="9">
        <v>-1.6091231162712401</v>
      </c>
      <c r="M112" s="17">
        <v>29.853129560703799</v>
      </c>
    </row>
    <row r="113" spans="2:13">
      <c r="B113" s="29" t="s">
        <v>371</v>
      </c>
      <c r="C113" s="6" t="s">
        <v>437</v>
      </c>
      <c r="D113" s="107" t="s">
        <v>159</v>
      </c>
      <c r="E113" s="6" t="s">
        <v>386</v>
      </c>
      <c r="F113" s="6" t="s">
        <v>386</v>
      </c>
      <c r="G113" s="107">
        <v>16</v>
      </c>
      <c r="H113" s="109" t="s">
        <v>393</v>
      </c>
      <c r="I113" s="9">
        <v>-4.7666120184320597</v>
      </c>
      <c r="J113" s="9">
        <v>-7.7015193714661603</v>
      </c>
      <c r="K113" s="9">
        <v>-16.6138561608782</v>
      </c>
      <c r="L113" s="9">
        <v>-1.1536077992891101</v>
      </c>
      <c r="M113" s="17">
        <v>26.823571918030598</v>
      </c>
    </row>
    <row r="114" spans="2:13">
      <c r="B114" s="29" t="s">
        <v>372</v>
      </c>
      <c r="C114" s="6" t="s">
        <v>437</v>
      </c>
      <c r="D114" s="107" t="s">
        <v>159</v>
      </c>
      <c r="E114" s="6" t="s">
        <v>386</v>
      </c>
      <c r="F114" s="6" t="s">
        <v>386</v>
      </c>
      <c r="G114" s="107">
        <v>24</v>
      </c>
      <c r="H114" s="109" t="s">
        <v>394</v>
      </c>
      <c r="I114" s="9">
        <v>-5.5857689257485097</v>
      </c>
      <c r="J114" s="9">
        <v>-13.2613579523811</v>
      </c>
      <c r="K114" s="9">
        <v>-9.7277604307393002</v>
      </c>
      <c r="L114" s="9">
        <v>-1.83133967075254</v>
      </c>
      <c r="M114" s="17">
        <v>23.296734195519502</v>
      </c>
    </row>
    <row r="115" spans="2:13">
      <c r="B115" s="29" t="s">
        <v>373</v>
      </c>
      <c r="C115" s="6" t="s">
        <v>436</v>
      </c>
      <c r="D115" s="107" t="s">
        <v>159</v>
      </c>
      <c r="E115" s="6" t="s">
        <v>386</v>
      </c>
      <c r="F115" s="6" t="s">
        <v>386</v>
      </c>
      <c r="G115" s="107">
        <v>1</v>
      </c>
      <c r="H115" s="109" t="s">
        <v>392</v>
      </c>
      <c r="I115" s="9">
        <v>6.0169276484203102</v>
      </c>
      <c r="J115" s="9">
        <v>2.5138139467492602</v>
      </c>
      <c r="K115" s="9">
        <v>-36.730099992292402</v>
      </c>
      <c r="L115" s="9">
        <v>-7.0862999756303102</v>
      </c>
      <c r="M115" s="17">
        <v>-3.3500231576331401</v>
      </c>
    </row>
    <row r="116" spans="2:13">
      <c r="B116" s="29" t="s">
        <v>374</v>
      </c>
      <c r="C116" s="6" t="s">
        <v>437</v>
      </c>
      <c r="D116" s="107" t="s">
        <v>159</v>
      </c>
      <c r="E116" s="6" t="s">
        <v>386</v>
      </c>
      <c r="F116" s="6" t="s">
        <v>386</v>
      </c>
      <c r="G116" s="107">
        <v>72</v>
      </c>
      <c r="H116" s="109" t="s">
        <v>394</v>
      </c>
      <c r="I116" s="9">
        <v>-7.3317510238187404</v>
      </c>
      <c r="J116" s="9">
        <v>-35.093465820381198</v>
      </c>
      <c r="K116" s="9">
        <v>4.1406461705510003</v>
      </c>
      <c r="L116" s="9">
        <v>0.83559032705926095</v>
      </c>
      <c r="M116" s="17">
        <v>16.254576603078899</v>
      </c>
    </row>
    <row r="117" spans="2:13">
      <c r="B117" s="29" t="s">
        <v>375</v>
      </c>
      <c r="C117" s="6" t="s">
        <v>437</v>
      </c>
      <c r="D117" s="107" t="s">
        <v>159</v>
      </c>
      <c r="E117" s="6" t="s">
        <v>386</v>
      </c>
      <c r="F117" s="6" t="s">
        <v>386</v>
      </c>
      <c r="G117" s="107">
        <v>120</v>
      </c>
      <c r="H117" s="109" t="s">
        <v>394</v>
      </c>
      <c r="I117" s="9">
        <v>-9.6277816794273292</v>
      </c>
      <c r="J117" s="9">
        <v>-35.063241028138599</v>
      </c>
      <c r="K117" s="9">
        <v>-4.3153084661061998</v>
      </c>
      <c r="L117" s="9">
        <v>1.19942302057445</v>
      </c>
      <c r="M117" s="17">
        <v>19.6922033199826</v>
      </c>
    </row>
    <row r="118" spans="2:13">
      <c r="B118" s="29" t="s">
        <v>376</v>
      </c>
      <c r="C118" s="6" t="s">
        <v>437</v>
      </c>
      <c r="D118" s="107" t="s">
        <v>159</v>
      </c>
      <c r="E118" s="6" t="s">
        <v>386</v>
      </c>
      <c r="F118" s="6" t="s">
        <v>386</v>
      </c>
      <c r="G118" s="107">
        <v>168</v>
      </c>
      <c r="H118" s="109" t="s">
        <v>394</v>
      </c>
      <c r="I118" s="9">
        <v>-3.8146760323507301</v>
      </c>
      <c r="J118" s="9">
        <v>-39.574504753762199</v>
      </c>
      <c r="K118" s="9">
        <v>-1.6366822823814899</v>
      </c>
      <c r="L118" s="9">
        <v>10.1094463402136</v>
      </c>
      <c r="M118" s="17">
        <v>11.1134264628145</v>
      </c>
    </row>
    <row r="119" spans="2:13">
      <c r="B119" s="29" t="s">
        <v>377</v>
      </c>
      <c r="C119" s="6" t="s">
        <v>437</v>
      </c>
      <c r="D119" s="107" t="s">
        <v>159</v>
      </c>
      <c r="E119" s="6" t="s">
        <v>386</v>
      </c>
      <c r="F119" s="6" t="s">
        <v>386</v>
      </c>
      <c r="G119" s="107">
        <v>336</v>
      </c>
      <c r="H119" s="109" t="s">
        <v>395</v>
      </c>
      <c r="I119" s="9">
        <v>1.45507560453551</v>
      </c>
      <c r="J119" s="9">
        <v>-51.059438762238003</v>
      </c>
      <c r="K119" s="9">
        <v>6.5373988281079303</v>
      </c>
      <c r="L119" s="9">
        <v>11.227973822254601</v>
      </c>
      <c r="M119" s="17">
        <v>9.4608502119091593</v>
      </c>
    </row>
    <row r="120" spans="2:13">
      <c r="B120" s="29" t="s">
        <v>378</v>
      </c>
      <c r="C120" s="6" t="s">
        <v>437</v>
      </c>
      <c r="D120" s="107" t="s">
        <v>159</v>
      </c>
      <c r="E120" s="6" t="s">
        <v>386</v>
      </c>
      <c r="F120" s="6" t="s">
        <v>386</v>
      </c>
      <c r="G120" s="107">
        <v>504</v>
      </c>
      <c r="H120" s="109" t="s">
        <v>395</v>
      </c>
      <c r="I120" s="9">
        <v>-0.13299145855907099</v>
      </c>
      <c r="J120" s="9">
        <v>-45.001984477824898</v>
      </c>
      <c r="K120" s="9">
        <v>-1.06811491589704</v>
      </c>
      <c r="L120" s="9">
        <v>16.343905657109101</v>
      </c>
      <c r="M120" s="17">
        <v>12.218328971497201</v>
      </c>
    </row>
    <row r="121" spans="2:13">
      <c r="B121" s="29" t="s">
        <v>379</v>
      </c>
      <c r="C121" s="6" t="s">
        <v>436</v>
      </c>
      <c r="D121" s="107" t="s">
        <v>159</v>
      </c>
      <c r="E121" s="6" t="s">
        <v>386</v>
      </c>
      <c r="F121" s="6" t="s">
        <v>386</v>
      </c>
      <c r="G121" s="107">
        <v>2</v>
      </c>
      <c r="H121" s="109" t="s">
        <v>392</v>
      </c>
      <c r="I121" s="9">
        <v>3.31036590574177</v>
      </c>
      <c r="J121" s="9">
        <v>1.5365558729108799</v>
      </c>
      <c r="K121" s="9">
        <v>-37.464879243996201</v>
      </c>
      <c r="L121" s="9">
        <v>-7.2490319230971103</v>
      </c>
      <c r="M121" s="17">
        <v>-3.0018835413551899</v>
      </c>
    </row>
    <row r="122" spans="2:13">
      <c r="B122" s="29" t="s">
        <v>380</v>
      </c>
      <c r="C122" s="6" t="s">
        <v>436</v>
      </c>
      <c r="D122" s="107" t="s">
        <v>159</v>
      </c>
      <c r="E122" s="6" t="s">
        <v>386</v>
      </c>
      <c r="F122" s="6" t="s">
        <v>386</v>
      </c>
      <c r="G122" s="107">
        <v>4</v>
      </c>
      <c r="H122" s="109" t="s">
        <v>393</v>
      </c>
      <c r="I122" s="9">
        <v>-0.84164360977839103</v>
      </c>
      <c r="J122" s="9">
        <v>-4.5493430290488703</v>
      </c>
      <c r="K122" s="9">
        <v>-35.912907049890102</v>
      </c>
      <c r="L122" s="9">
        <v>-5.4636645002550699</v>
      </c>
      <c r="M122" s="17">
        <v>-2.2352963360178499</v>
      </c>
    </row>
    <row r="123" spans="2:13">
      <c r="B123" s="29" t="s">
        <v>381</v>
      </c>
      <c r="C123" s="6" t="s">
        <v>436</v>
      </c>
      <c r="D123" s="107" t="s">
        <v>159</v>
      </c>
      <c r="E123" s="6" t="s">
        <v>386</v>
      </c>
      <c r="F123" s="6" t="s">
        <v>386</v>
      </c>
      <c r="G123" s="107">
        <v>6</v>
      </c>
      <c r="H123" s="109" t="s">
        <v>393</v>
      </c>
      <c r="I123" s="9">
        <v>-3.97522509509424</v>
      </c>
      <c r="J123" s="9">
        <v>-8.2807537564233797</v>
      </c>
      <c r="K123" s="9">
        <v>-33.632206192533303</v>
      </c>
      <c r="L123" s="9">
        <v>-2.41473828581878</v>
      </c>
      <c r="M123" s="17">
        <v>-1.8551278469036001</v>
      </c>
    </row>
    <row r="124" spans="2:13">
      <c r="B124" s="29" t="s">
        <v>382</v>
      </c>
      <c r="C124" s="6" t="s">
        <v>436</v>
      </c>
      <c r="D124" s="107" t="s">
        <v>159</v>
      </c>
      <c r="E124" s="6" t="s">
        <v>386</v>
      </c>
      <c r="F124" s="6" t="s">
        <v>386</v>
      </c>
      <c r="G124" s="107">
        <v>8</v>
      </c>
      <c r="H124" s="109" t="s">
        <v>393</v>
      </c>
      <c r="I124" s="9">
        <v>-6.9611881599469898</v>
      </c>
      <c r="J124" s="9">
        <v>-9.8690860469602697</v>
      </c>
      <c r="K124" s="9">
        <v>-32.833971285528598</v>
      </c>
      <c r="L124" s="9">
        <v>-0.66951291522043099</v>
      </c>
      <c r="M124" s="17">
        <v>-2.5621590106509502</v>
      </c>
    </row>
    <row r="125" spans="2:13">
      <c r="B125" s="29" t="s">
        <v>383</v>
      </c>
      <c r="C125" s="6" t="s">
        <v>436</v>
      </c>
      <c r="D125" s="107" t="s">
        <v>159</v>
      </c>
      <c r="E125" s="6" t="s">
        <v>386</v>
      </c>
      <c r="F125" s="6" t="s">
        <v>386</v>
      </c>
      <c r="G125" s="107">
        <v>12</v>
      </c>
      <c r="H125" s="109" t="s">
        <v>393</v>
      </c>
      <c r="I125" s="9">
        <v>-8.5253911397684394</v>
      </c>
      <c r="J125" s="9">
        <v>-14.054217912259499</v>
      </c>
      <c r="K125" s="9">
        <v>-31.2485563203875</v>
      </c>
      <c r="L125" s="9">
        <v>-0.11589019044915</v>
      </c>
      <c r="M125" s="17">
        <v>-1.4983091992706801</v>
      </c>
    </row>
    <row r="126" spans="2:13">
      <c r="B126" s="29" t="s">
        <v>384</v>
      </c>
      <c r="C126" s="6" t="s">
        <v>436</v>
      </c>
      <c r="D126" s="107" t="s">
        <v>159</v>
      </c>
      <c r="E126" s="6" t="s">
        <v>386</v>
      </c>
      <c r="F126" s="6" t="s">
        <v>386</v>
      </c>
      <c r="G126" s="107">
        <v>16</v>
      </c>
      <c r="H126" s="109" t="s">
        <v>393</v>
      </c>
      <c r="I126" s="9">
        <v>-8.9105882478173495</v>
      </c>
      <c r="J126" s="9">
        <v>-17.6677746695736</v>
      </c>
      <c r="K126" s="9">
        <v>-29.124790927965101</v>
      </c>
      <c r="L126" s="9">
        <v>0.42747205423499002</v>
      </c>
      <c r="M126" s="17">
        <v>5.0142106099564099E-2</v>
      </c>
    </row>
    <row r="127" spans="2:13">
      <c r="B127" s="139" t="s">
        <v>26</v>
      </c>
      <c r="C127" s="293" t="s">
        <v>54</v>
      </c>
      <c r="D127" s="107" t="s">
        <v>160</v>
      </c>
      <c r="E127" s="6" t="s">
        <v>6</v>
      </c>
      <c r="F127" s="6" t="s">
        <v>161</v>
      </c>
      <c r="G127" s="107">
        <v>0</v>
      </c>
      <c r="H127" s="109" t="s">
        <v>397</v>
      </c>
      <c r="I127" s="9">
        <v>91.954923636366004</v>
      </c>
      <c r="J127" s="9">
        <v>8.03645938051163</v>
      </c>
      <c r="K127" s="9">
        <v>24.131505724207699</v>
      </c>
      <c r="L127" s="9">
        <v>23.407407572746902</v>
      </c>
      <c r="M127" s="17">
        <v>-25.3634637982077</v>
      </c>
    </row>
    <row r="128" spans="2:13">
      <c r="B128" s="139" t="s">
        <v>14</v>
      </c>
      <c r="C128" s="293" t="s">
        <v>45</v>
      </c>
      <c r="D128" s="107" t="s">
        <v>160</v>
      </c>
      <c r="E128" s="6" t="s">
        <v>6</v>
      </c>
      <c r="F128" s="6" t="s">
        <v>161</v>
      </c>
      <c r="G128" s="107">
        <v>0</v>
      </c>
      <c r="H128" s="109" t="s">
        <v>397</v>
      </c>
      <c r="I128" s="9">
        <v>90.124268779045707</v>
      </c>
      <c r="J128" s="9">
        <v>3.4125681509335499</v>
      </c>
      <c r="K128" s="9">
        <v>30.7209788433934</v>
      </c>
      <c r="L128" s="9">
        <v>28.8093626852624</v>
      </c>
      <c r="M128" s="17">
        <v>-27.920363203121699</v>
      </c>
    </row>
    <row r="129" spans="2:13">
      <c r="B129" s="139" t="s">
        <v>15</v>
      </c>
      <c r="C129" s="293" t="s">
        <v>46</v>
      </c>
      <c r="D129" s="107" t="s">
        <v>160</v>
      </c>
      <c r="E129" s="6" t="s">
        <v>6</v>
      </c>
      <c r="F129" s="6" t="s">
        <v>161</v>
      </c>
      <c r="G129" s="107">
        <v>0</v>
      </c>
      <c r="H129" s="109" t="s">
        <v>397</v>
      </c>
      <c r="I129" s="9">
        <v>99.538735284995795</v>
      </c>
      <c r="J129" s="9">
        <v>15.2127379252537</v>
      </c>
      <c r="K129" s="9">
        <v>22.644522300699801</v>
      </c>
      <c r="L129" s="9">
        <v>23.631763065840602</v>
      </c>
      <c r="M129" s="17">
        <v>-19.074739783695101</v>
      </c>
    </row>
    <row r="130" spans="2:13">
      <c r="B130" s="139" t="s">
        <v>16</v>
      </c>
      <c r="C130" s="293" t="s">
        <v>47</v>
      </c>
      <c r="D130" s="107" t="s">
        <v>160</v>
      </c>
      <c r="E130" s="6" t="s">
        <v>6</v>
      </c>
      <c r="F130" s="6" t="s">
        <v>161</v>
      </c>
      <c r="G130" s="107">
        <v>0</v>
      </c>
      <c r="H130" s="109" t="s">
        <v>397</v>
      </c>
      <c r="I130" s="9">
        <v>93.553041328528906</v>
      </c>
      <c r="J130" s="9">
        <v>13.9507964923442</v>
      </c>
      <c r="K130" s="9">
        <v>15.070472720948301</v>
      </c>
      <c r="L130" s="9">
        <v>15.318105367282</v>
      </c>
      <c r="M130" s="17">
        <v>-27.9008240369124</v>
      </c>
    </row>
    <row r="131" spans="2:13">
      <c r="B131" s="139" t="s">
        <v>18</v>
      </c>
      <c r="C131" s="293" t="s">
        <v>51</v>
      </c>
      <c r="D131" s="107" t="s">
        <v>160</v>
      </c>
      <c r="E131" s="6" t="s">
        <v>6</v>
      </c>
      <c r="F131" s="6" t="s">
        <v>161</v>
      </c>
      <c r="G131" s="107">
        <v>0</v>
      </c>
      <c r="H131" s="109" t="s">
        <v>397</v>
      </c>
      <c r="I131" s="9">
        <v>102.835384181927</v>
      </c>
      <c r="J131" s="9">
        <v>2.2584578198031302</v>
      </c>
      <c r="K131" s="9">
        <v>21.518239223350999</v>
      </c>
      <c r="L131" s="9">
        <v>15.8657492189545</v>
      </c>
      <c r="M131" s="17">
        <v>-2.9380367006186598</v>
      </c>
    </row>
    <row r="132" spans="2:13">
      <c r="B132" s="139" t="s">
        <v>20</v>
      </c>
      <c r="C132" s="293" t="s">
        <v>42</v>
      </c>
      <c r="D132" s="107" t="s">
        <v>159</v>
      </c>
      <c r="E132" s="6" t="s">
        <v>6</v>
      </c>
      <c r="F132" s="6" t="s">
        <v>161</v>
      </c>
      <c r="G132" s="107">
        <v>0</v>
      </c>
      <c r="H132" s="109" t="s">
        <v>398</v>
      </c>
      <c r="I132" s="9">
        <v>89.719653618184793</v>
      </c>
      <c r="J132" s="9">
        <v>-25.369171660557601</v>
      </c>
      <c r="K132" s="9">
        <v>18.088133142604399</v>
      </c>
      <c r="L132" s="9">
        <v>-24.030496768359701</v>
      </c>
      <c r="M132" s="17">
        <v>11.63524636923</v>
      </c>
    </row>
    <row r="133" spans="2:13">
      <c r="B133" s="139" t="s">
        <v>21</v>
      </c>
      <c r="C133" s="293" t="s">
        <v>43</v>
      </c>
      <c r="D133" s="107" t="s">
        <v>159</v>
      </c>
      <c r="E133" s="6" t="s">
        <v>6</v>
      </c>
      <c r="F133" s="6" t="s">
        <v>161</v>
      </c>
      <c r="G133" s="107">
        <v>0</v>
      </c>
      <c r="H133" s="109" t="s">
        <v>398</v>
      </c>
      <c r="I133" s="9">
        <v>76.405897356552899</v>
      </c>
      <c r="J133" s="9">
        <v>-17.068890290618398</v>
      </c>
      <c r="K133" s="9">
        <v>19.760765684493599</v>
      </c>
      <c r="L133" s="9">
        <v>-7.3671282706977896</v>
      </c>
      <c r="M133" s="17">
        <v>6.4064980972575096</v>
      </c>
    </row>
    <row r="134" spans="2:13">
      <c r="B134" s="139" t="s">
        <v>22</v>
      </c>
      <c r="C134" s="293" t="s">
        <v>75</v>
      </c>
      <c r="D134" s="107" t="s">
        <v>159</v>
      </c>
      <c r="E134" s="6" t="s">
        <v>6</v>
      </c>
      <c r="F134" s="6" t="s">
        <v>163</v>
      </c>
      <c r="G134" s="107">
        <v>0</v>
      </c>
      <c r="H134" s="109" t="s">
        <v>398</v>
      </c>
      <c r="I134" s="9">
        <v>68.711904171630195</v>
      </c>
      <c r="J134" s="9">
        <v>-23.661984941478099</v>
      </c>
      <c r="K134" s="9">
        <v>20.396268142947701</v>
      </c>
      <c r="L134" s="9">
        <v>-23.510487714277101</v>
      </c>
      <c r="M134" s="17">
        <v>8.5871002509574392</v>
      </c>
    </row>
    <row r="135" spans="2:13">
      <c r="B135" s="139" t="s">
        <v>28</v>
      </c>
      <c r="C135" s="293" t="s">
        <v>88</v>
      </c>
      <c r="D135" s="107" t="s">
        <v>159</v>
      </c>
      <c r="E135" s="6" t="s">
        <v>6</v>
      </c>
      <c r="F135" s="6" t="s">
        <v>163</v>
      </c>
      <c r="G135" s="107">
        <v>0</v>
      </c>
      <c r="H135" s="109" t="s">
        <v>398</v>
      </c>
      <c r="I135" s="9">
        <v>73.774198941936007</v>
      </c>
      <c r="J135" s="9">
        <v>-5.79494713757515</v>
      </c>
      <c r="K135" s="9">
        <v>4.2187245678509697</v>
      </c>
      <c r="L135" s="9">
        <v>-31.873881086558999</v>
      </c>
      <c r="M135" s="17">
        <v>15.190341576654699</v>
      </c>
    </row>
    <row r="136" spans="2:13">
      <c r="B136" s="139" t="s">
        <v>29</v>
      </c>
      <c r="C136" s="293" t="s">
        <v>111</v>
      </c>
      <c r="D136" s="107" t="s">
        <v>159</v>
      </c>
      <c r="E136" s="6" t="s">
        <v>6</v>
      </c>
      <c r="F136" s="6" t="s">
        <v>163</v>
      </c>
      <c r="G136" s="107">
        <v>0</v>
      </c>
      <c r="H136" s="109" t="s">
        <v>398</v>
      </c>
      <c r="I136" s="9">
        <v>86.950899080744705</v>
      </c>
      <c r="J136" s="9">
        <v>-29.322532279772499</v>
      </c>
      <c r="K136" s="9">
        <v>12.249356330224501</v>
      </c>
      <c r="L136" s="9">
        <v>-48.194430758575699</v>
      </c>
      <c r="M136" s="17">
        <v>15.5053524266193</v>
      </c>
    </row>
    <row r="137" spans="2:13">
      <c r="B137" s="140" t="s">
        <v>23</v>
      </c>
      <c r="C137" s="294" t="s">
        <v>76</v>
      </c>
      <c r="D137" s="108" t="s">
        <v>159</v>
      </c>
      <c r="E137" s="18" t="s">
        <v>6</v>
      </c>
      <c r="F137" s="18" t="s">
        <v>163</v>
      </c>
      <c r="G137" s="108">
        <v>0</v>
      </c>
      <c r="H137" s="110" t="s">
        <v>398</v>
      </c>
      <c r="I137" s="20">
        <v>88.157853985708201</v>
      </c>
      <c r="J137" s="20">
        <v>-15.2911747296487</v>
      </c>
      <c r="K137" s="20">
        <v>17.185840771187699</v>
      </c>
      <c r="L137" s="20">
        <v>-24.6505819960359</v>
      </c>
      <c r="M137" s="21">
        <v>16.003090325618398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E4500-A7C6-5C4F-B04D-59399F6979E0}">
  <dimension ref="B2:N35"/>
  <sheetViews>
    <sheetView topLeftCell="A3" workbookViewId="0">
      <selection activeCell="O33" sqref="O33"/>
    </sheetView>
  </sheetViews>
  <sheetFormatPr baseColWidth="10" defaultRowHeight="16"/>
  <cols>
    <col min="2" max="3" width="13.6640625" customWidth="1"/>
    <col min="4" max="4" width="11" bestFit="1" customWidth="1"/>
    <col min="5" max="5" width="11.6640625" customWidth="1"/>
    <col min="6" max="6" width="5.83203125" customWidth="1"/>
    <col min="7" max="8" width="11" bestFit="1" customWidth="1"/>
    <col min="9" max="9" width="12.1640625" customWidth="1"/>
    <col min="10" max="11" width="11.1640625" bestFit="1" customWidth="1"/>
    <col min="12" max="12" width="7.33203125" customWidth="1"/>
    <col min="13" max="13" width="9" customWidth="1"/>
    <col min="14" max="14" width="9.33203125" bestFit="1" customWidth="1"/>
  </cols>
  <sheetData>
    <row r="2" spans="2:14">
      <c r="B2" s="1" t="s">
        <v>409</v>
      </c>
      <c r="C2" s="1"/>
    </row>
    <row r="4" spans="2:14">
      <c r="B4" s="239" t="s">
        <v>83</v>
      </c>
      <c r="C4" s="286" t="s">
        <v>12</v>
      </c>
      <c r="D4" s="56" t="s">
        <v>78</v>
      </c>
      <c r="E4" s="57"/>
      <c r="F4" s="57"/>
      <c r="G4" s="56" t="s">
        <v>80</v>
      </c>
      <c r="H4" s="57"/>
      <c r="I4" s="57"/>
      <c r="J4" s="56" t="s">
        <v>81</v>
      </c>
      <c r="K4" s="57"/>
      <c r="L4" s="57"/>
      <c r="M4" s="58" t="s">
        <v>82</v>
      </c>
      <c r="N4" s="59"/>
    </row>
    <row r="5" spans="2:14">
      <c r="B5" s="284"/>
      <c r="C5" s="287"/>
      <c r="D5" s="60" t="s">
        <v>79</v>
      </c>
      <c r="E5" s="60" t="s">
        <v>220</v>
      </c>
      <c r="F5" s="60"/>
      <c r="G5" s="60" t="s">
        <v>79</v>
      </c>
      <c r="H5" s="60" t="s">
        <v>220</v>
      </c>
      <c r="I5" s="61"/>
      <c r="J5" s="60" t="s">
        <v>79</v>
      </c>
      <c r="K5" s="60" t="s">
        <v>220</v>
      </c>
      <c r="L5" s="62"/>
      <c r="M5" s="60" t="s">
        <v>79</v>
      </c>
      <c r="N5" s="226" t="s">
        <v>220</v>
      </c>
    </row>
    <row r="6" spans="2:14">
      <c r="B6" s="285" t="s">
        <v>46</v>
      </c>
      <c r="C6" s="288" t="s">
        <v>31</v>
      </c>
      <c r="D6" s="63">
        <v>12816.5725</v>
      </c>
      <c r="E6" s="63">
        <v>8715.7505000000001</v>
      </c>
      <c r="F6" s="63"/>
      <c r="G6" s="68">
        <v>8.3250000000000005E-2</v>
      </c>
      <c r="H6" s="68">
        <v>9.4049999999999995E-2</v>
      </c>
      <c r="I6" s="63"/>
      <c r="J6" s="70">
        <v>6.4954999999999999E-6</v>
      </c>
      <c r="K6" s="70">
        <v>1.07908E-5</v>
      </c>
      <c r="L6" s="63"/>
      <c r="M6" s="70">
        <v>5.4052999999999997E-6</v>
      </c>
      <c r="N6" s="72">
        <v>1.0877799999999999E-5</v>
      </c>
    </row>
    <row r="7" spans="2:14">
      <c r="B7" s="285" t="s">
        <v>46</v>
      </c>
      <c r="C7" s="288" t="s">
        <v>31</v>
      </c>
      <c r="D7" s="63">
        <v>18678.585999999999</v>
      </c>
      <c r="E7" s="63">
        <v>8062.1845000000003</v>
      </c>
      <c r="F7" s="63"/>
      <c r="G7" s="68">
        <v>8.0600000000000005E-2</v>
      </c>
      <c r="H7" s="68">
        <v>8.8400000000000006E-2</v>
      </c>
      <c r="I7" s="63"/>
      <c r="J7" s="70">
        <v>4.3151000000000004E-6</v>
      </c>
      <c r="K7" s="70">
        <v>1.0964999999999999E-5</v>
      </c>
      <c r="L7" s="63"/>
      <c r="M7" s="70"/>
      <c r="N7" s="72"/>
    </row>
    <row r="8" spans="2:14">
      <c r="B8" s="285" t="s">
        <v>45</v>
      </c>
      <c r="C8" s="288" t="s">
        <v>31</v>
      </c>
      <c r="D8" s="63">
        <v>26509.320500000002</v>
      </c>
      <c r="E8" s="63">
        <v>9686.5025000000005</v>
      </c>
      <c r="F8" s="65"/>
      <c r="G8" s="68">
        <v>8.7749999999999995E-2</v>
      </c>
      <c r="H8" s="68">
        <v>8.1699999999999995E-2</v>
      </c>
      <c r="I8" s="63"/>
      <c r="J8" s="70">
        <v>3.3102000000000001E-6</v>
      </c>
      <c r="K8" s="70">
        <v>8.4344000000000001E-6</v>
      </c>
      <c r="L8" s="63"/>
      <c r="M8" s="70">
        <v>3.8708999999999996E-6</v>
      </c>
      <c r="N8" s="72">
        <v>7.2636999999999996E-6</v>
      </c>
    </row>
    <row r="9" spans="2:14">
      <c r="B9" s="285" t="s">
        <v>45</v>
      </c>
      <c r="C9" s="288" t="s">
        <v>31</v>
      </c>
      <c r="D9" s="63">
        <v>17070.621999999999</v>
      </c>
      <c r="E9" s="63">
        <v>12473.236999999999</v>
      </c>
      <c r="F9" s="65"/>
      <c r="G9" s="68">
        <v>7.5649999999999995E-2</v>
      </c>
      <c r="H9" s="68">
        <v>7.5999999999999998E-2</v>
      </c>
      <c r="I9" s="63"/>
      <c r="J9" s="70">
        <v>4.4316000000000001E-6</v>
      </c>
      <c r="K9" s="70">
        <v>6.0929999999999999E-6</v>
      </c>
      <c r="L9" s="63"/>
      <c r="M9" s="70"/>
      <c r="N9" s="72"/>
    </row>
    <row r="10" spans="2:14">
      <c r="B10" s="285" t="s">
        <v>47</v>
      </c>
      <c r="C10" s="288" t="s">
        <v>31</v>
      </c>
      <c r="D10" s="63">
        <v>16351.462</v>
      </c>
      <c r="E10" s="63">
        <v>6791.6184999999996</v>
      </c>
      <c r="F10" s="65"/>
      <c r="G10" s="68">
        <v>0.1633</v>
      </c>
      <c r="H10" s="68">
        <v>0.46994999999999998</v>
      </c>
      <c r="I10" s="63"/>
      <c r="J10" s="70">
        <v>9.9868999999999992E-6</v>
      </c>
      <c r="K10" s="70">
        <v>6.9196000000000006E-5</v>
      </c>
      <c r="L10" s="63"/>
      <c r="M10" s="70">
        <v>9.9868999999999992E-6</v>
      </c>
      <c r="N10" s="72">
        <v>6.9196000000000006E-5</v>
      </c>
    </row>
    <row r="11" spans="2:14">
      <c r="B11" s="285" t="s">
        <v>51</v>
      </c>
      <c r="C11" s="288" t="s">
        <v>31</v>
      </c>
      <c r="D11" s="63">
        <v>29170.504000000001</v>
      </c>
      <c r="E11" s="63">
        <v>11996.468000000001</v>
      </c>
      <c r="F11" s="66"/>
      <c r="G11" s="68">
        <v>0.11700000000000001</v>
      </c>
      <c r="H11" s="68">
        <v>0.1186</v>
      </c>
      <c r="I11" s="63"/>
      <c r="J11" s="70">
        <v>4.0109E-6</v>
      </c>
      <c r="K11" s="70">
        <v>9.8862000000000003E-6</v>
      </c>
      <c r="L11" s="63"/>
      <c r="M11" s="70">
        <v>4.0109E-6</v>
      </c>
      <c r="N11" s="72">
        <v>9.8862000000000003E-6</v>
      </c>
    </row>
    <row r="12" spans="2:14">
      <c r="B12" s="285" t="s">
        <v>48</v>
      </c>
      <c r="C12" s="288" t="s">
        <v>31</v>
      </c>
      <c r="D12" s="63">
        <v>27278.868999999999</v>
      </c>
      <c r="E12" s="63">
        <v>20793.044999999998</v>
      </c>
      <c r="F12" s="65"/>
      <c r="G12" s="68">
        <v>9.9000000000000005E-2</v>
      </c>
      <c r="H12" s="68">
        <v>0.1075</v>
      </c>
      <c r="I12" s="63"/>
      <c r="J12" s="70">
        <v>3.6291999999999999E-6</v>
      </c>
      <c r="K12" s="70">
        <v>5.1699999999999996E-6</v>
      </c>
      <c r="L12" s="63"/>
      <c r="M12" s="70">
        <v>3.6291999999999999E-6</v>
      </c>
      <c r="N12" s="72">
        <v>5.1699999999999996E-6</v>
      </c>
    </row>
    <row r="13" spans="2:14">
      <c r="B13" s="285" t="s">
        <v>62</v>
      </c>
      <c r="C13" s="288" t="s">
        <v>31</v>
      </c>
      <c r="D13" s="63">
        <v>29797.838</v>
      </c>
      <c r="E13" s="63">
        <v>9905.241</v>
      </c>
      <c r="F13" s="65"/>
      <c r="G13" s="68">
        <v>0.1226</v>
      </c>
      <c r="H13" s="68">
        <v>0.1095</v>
      </c>
      <c r="I13" s="63"/>
      <c r="J13" s="70">
        <v>4.1143999999999999E-6</v>
      </c>
      <c r="K13" s="70">
        <v>1.1055E-5</v>
      </c>
      <c r="L13" s="63"/>
      <c r="M13" s="70">
        <v>4.1143999999999999E-6</v>
      </c>
      <c r="N13" s="72">
        <v>1.1055E-5</v>
      </c>
    </row>
    <row r="14" spans="2:14">
      <c r="B14" s="285" t="s">
        <v>49</v>
      </c>
      <c r="C14" s="288" t="s">
        <v>31</v>
      </c>
      <c r="D14" s="63">
        <v>20944.740000000002</v>
      </c>
      <c r="E14" s="63">
        <v>11182.329</v>
      </c>
      <c r="F14" s="65"/>
      <c r="G14" s="68">
        <v>0.12529999999999999</v>
      </c>
      <c r="H14" s="68">
        <v>0.25609999999999999</v>
      </c>
      <c r="I14" s="63"/>
      <c r="J14" s="70">
        <v>5.9823999999999997E-6</v>
      </c>
      <c r="K14" s="70">
        <v>2.2901999999999999E-5</v>
      </c>
      <c r="L14" s="63"/>
      <c r="M14" s="70">
        <v>5.9823999999999997E-6</v>
      </c>
      <c r="N14" s="72">
        <v>2.2901999999999999E-5</v>
      </c>
    </row>
    <row r="15" spans="2:14">
      <c r="B15" s="285" t="s">
        <v>41</v>
      </c>
      <c r="C15" s="288" t="s">
        <v>7</v>
      </c>
      <c r="D15" s="63">
        <v>16113.2325</v>
      </c>
      <c r="E15" s="63">
        <v>8256.5079999999998</v>
      </c>
      <c r="F15" s="66"/>
      <c r="G15" s="68">
        <v>0.40310000000000001</v>
      </c>
      <c r="H15" s="68">
        <v>0.22084999999999999</v>
      </c>
      <c r="I15" s="63"/>
      <c r="J15" s="70">
        <v>2.5017000000000001E-5</v>
      </c>
      <c r="K15" s="70">
        <v>2.6749000000000001E-5</v>
      </c>
      <c r="L15" s="63"/>
      <c r="M15" s="70">
        <v>2.5017000000000001E-5</v>
      </c>
      <c r="N15" s="72">
        <v>2.6749000000000001E-5</v>
      </c>
    </row>
    <row r="16" spans="2:14">
      <c r="B16" s="285" t="s">
        <v>42</v>
      </c>
      <c r="C16" s="288" t="s">
        <v>7</v>
      </c>
      <c r="D16" s="63">
        <v>16724.764999999999</v>
      </c>
      <c r="E16" s="63">
        <v>8853.8629999999994</v>
      </c>
      <c r="F16" s="65"/>
      <c r="G16" s="68">
        <v>8.9649999999999994E-2</v>
      </c>
      <c r="H16" s="68">
        <v>0.15805</v>
      </c>
      <c r="I16" s="63"/>
      <c r="J16" s="70">
        <v>5.36031E-6</v>
      </c>
      <c r="K16" s="70">
        <v>1.7850999999999999E-5</v>
      </c>
      <c r="L16" s="63"/>
      <c r="M16" s="70">
        <v>8.4964099999999995E-6</v>
      </c>
      <c r="N16" s="72">
        <v>1.7191199999999999E-5</v>
      </c>
    </row>
    <row r="17" spans="2:14">
      <c r="B17" s="285" t="s">
        <v>42</v>
      </c>
      <c r="C17" s="288" t="s">
        <v>7</v>
      </c>
      <c r="D17" s="63">
        <v>15683.512000000001</v>
      </c>
      <c r="E17" s="63">
        <v>5324.0050000000001</v>
      </c>
      <c r="F17" s="65"/>
      <c r="G17" s="68">
        <v>9.3600000000000003E-2</v>
      </c>
      <c r="H17" s="68">
        <v>7.7549999999999994E-2</v>
      </c>
      <c r="I17" s="63"/>
      <c r="J17" s="70">
        <v>5.9680999999999997E-6</v>
      </c>
      <c r="K17" s="70">
        <v>1.4566000000000001E-5</v>
      </c>
      <c r="L17" s="63"/>
      <c r="M17" s="63"/>
      <c r="N17" s="64"/>
    </row>
    <row r="18" spans="2:14">
      <c r="B18" s="285" t="s">
        <v>42</v>
      </c>
      <c r="C18" s="288" t="s">
        <v>7</v>
      </c>
      <c r="D18" s="63">
        <v>10253.603999999999</v>
      </c>
      <c r="E18" s="63">
        <v>8315.7620000000006</v>
      </c>
      <c r="F18" s="65"/>
      <c r="G18" s="68">
        <v>0.1452</v>
      </c>
      <c r="H18" s="68">
        <v>0.1593</v>
      </c>
      <c r="I18" s="63"/>
      <c r="J18" s="70">
        <v>1.4161E-5</v>
      </c>
      <c r="K18" s="70">
        <v>1.9156000000000001E-5</v>
      </c>
      <c r="L18" s="63"/>
      <c r="M18" s="63"/>
      <c r="N18" s="64"/>
    </row>
    <row r="19" spans="2:14">
      <c r="B19" s="285" t="s">
        <v>60</v>
      </c>
      <c r="C19" s="288" t="s">
        <v>7</v>
      </c>
      <c r="D19" s="63">
        <v>16756.903999999999</v>
      </c>
      <c r="E19" s="63">
        <v>7211.6890000000003</v>
      </c>
      <c r="F19" s="65"/>
      <c r="G19" s="68">
        <v>0.14000000000000001</v>
      </c>
      <c r="H19" s="68">
        <v>0.2147</v>
      </c>
      <c r="I19" s="63"/>
      <c r="J19" s="70">
        <v>8.3548E-6</v>
      </c>
      <c r="K19" s="70">
        <v>2.9771E-5</v>
      </c>
      <c r="L19" s="63"/>
      <c r="M19" s="70">
        <v>8.3548E-6</v>
      </c>
      <c r="N19" s="72">
        <v>2.9771E-5</v>
      </c>
    </row>
    <row r="20" spans="2:14">
      <c r="B20" s="285" t="s">
        <v>44</v>
      </c>
      <c r="C20" s="288" t="s">
        <v>7</v>
      </c>
      <c r="D20" s="63">
        <v>13840.142</v>
      </c>
      <c r="E20" s="63">
        <v>6634.866</v>
      </c>
      <c r="F20" s="65"/>
      <c r="G20" s="68">
        <v>0.1331</v>
      </c>
      <c r="H20" s="68">
        <v>0.22825000000000001</v>
      </c>
      <c r="I20" s="63"/>
      <c r="J20" s="70">
        <v>9.6169999999999996E-6</v>
      </c>
      <c r="K20" s="70">
        <v>3.4402E-5</v>
      </c>
      <c r="L20" s="63"/>
      <c r="M20" s="70">
        <v>9.6169999999999996E-6</v>
      </c>
      <c r="N20" s="72">
        <v>3.4402E-5</v>
      </c>
    </row>
    <row r="21" spans="2:14">
      <c r="B21" s="285" t="s">
        <v>43</v>
      </c>
      <c r="C21" s="288" t="s">
        <v>7</v>
      </c>
      <c r="D21" s="63">
        <v>17201.094000000001</v>
      </c>
      <c r="E21" s="63">
        <v>12457.19</v>
      </c>
      <c r="F21" s="66"/>
      <c r="G21" s="68">
        <v>0.4209</v>
      </c>
      <c r="H21" s="68">
        <v>1.1047</v>
      </c>
      <c r="I21" s="63"/>
      <c r="J21" s="70">
        <v>2.4468999999999999E-5</v>
      </c>
      <c r="K21" s="70">
        <v>8.8679999999999998E-5</v>
      </c>
      <c r="L21" s="63"/>
      <c r="M21" s="70">
        <v>2.4468999999999999E-5</v>
      </c>
      <c r="N21" s="72">
        <v>8.8679999999999998E-5</v>
      </c>
    </row>
    <row r="22" spans="2:14">
      <c r="B22" s="285" t="s">
        <v>75</v>
      </c>
      <c r="C22" s="288" t="s">
        <v>7</v>
      </c>
      <c r="D22" s="63">
        <v>17123.5285</v>
      </c>
      <c r="E22" s="63">
        <v>5605.4849999999997</v>
      </c>
      <c r="F22" s="65"/>
      <c r="G22" s="68">
        <v>0.14635000000000001</v>
      </c>
      <c r="H22" s="68">
        <v>0.20055000000000001</v>
      </c>
      <c r="I22" s="63"/>
      <c r="J22" s="70">
        <v>8.5467000000000007E-6</v>
      </c>
      <c r="K22" s="70">
        <v>3.5777E-5</v>
      </c>
      <c r="L22" s="63"/>
      <c r="M22" s="70">
        <v>8.5467000000000007E-6</v>
      </c>
      <c r="N22" s="72">
        <v>3.5777E-5</v>
      </c>
    </row>
    <row r="23" spans="2:14">
      <c r="B23" s="285" t="s">
        <v>76</v>
      </c>
      <c r="C23" s="288" t="s">
        <v>7</v>
      </c>
      <c r="D23" s="63">
        <v>29179.957999999999</v>
      </c>
      <c r="E23" s="63">
        <v>5904.8045000000002</v>
      </c>
      <c r="F23" s="65"/>
      <c r="G23" s="68">
        <v>0.11065</v>
      </c>
      <c r="H23" s="68">
        <v>0.16485</v>
      </c>
      <c r="I23" s="63"/>
      <c r="J23" s="70">
        <v>3.7919999999999999E-6</v>
      </c>
      <c r="K23" s="70">
        <v>2.7917999999999999E-5</v>
      </c>
      <c r="L23" s="63"/>
      <c r="M23" s="70">
        <v>3.7919999999999999E-6</v>
      </c>
      <c r="N23" s="72">
        <v>2.7917999999999999E-5</v>
      </c>
    </row>
    <row r="24" spans="2:14">
      <c r="B24" s="238" t="s">
        <v>215</v>
      </c>
      <c r="C24" s="287" t="s">
        <v>7</v>
      </c>
      <c r="D24" s="62">
        <v>10483.467000000001</v>
      </c>
      <c r="E24" s="62">
        <v>8624.5840000000007</v>
      </c>
      <c r="F24" s="67"/>
      <c r="G24" s="69">
        <v>0.373</v>
      </c>
      <c r="H24" s="69">
        <v>0.3231</v>
      </c>
      <c r="I24" s="62"/>
      <c r="J24" s="71">
        <v>3.5580000000000002E-5</v>
      </c>
      <c r="K24" s="71">
        <v>3.7462999999999997E-5</v>
      </c>
      <c r="L24" s="62"/>
      <c r="M24" s="71">
        <v>3.5580000000000002E-5</v>
      </c>
      <c r="N24" s="227">
        <v>3.7462999999999997E-5</v>
      </c>
    </row>
    <row r="25" spans="2:14"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</row>
    <row r="26" spans="2:14"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</row>
    <row r="27" spans="2:14">
      <c r="I27" s="12"/>
      <c r="J27" s="13"/>
      <c r="K27" s="22" t="s">
        <v>221</v>
      </c>
      <c r="L27" s="23"/>
      <c r="M27" s="23" t="s">
        <v>222</v>
      </c>
      <c r="N27" s="129"/>
    </row>
    <row r="28" spans="2:14">
      <c r="I28" s="29"/>
      <c r="J28" s="98" t="s">
        <v>224</v>
      </c>
      <c r="K28" s="228" t="s">
        <v>405</v>
      </c>
      <c r="L28" s="229"/>
      <c r="M28" s="228" t="s">
        <v>406</v>
      </c>
      <c r="N28" s="230"/>
    </row>
    <row r="29" spans="2:14">
      <c r="I29" s="81"/>
      <c r="J29" s="99" t="s">
        <v>179</v>
      </c>
      <c r="K29" s="231">
        <v>1.8100000000000002E-2</v>
      </c>
      <c r="L29" s="232"/>
      <c r="M29" s="231">
        <v>0.1159</v>
      </c>
      <c r="N29" s="233"/>
    </row>
    <row r="30" spans="2:14">
      <c r="K30" s="234"/>
      <c r="L30" s="234"/>
      <c r="M30" s="234"/>
      <c r="N30" s="234"/>
    </row>
    <row r="31" spans="2:14">
      <c r="I31" s="12"/>
      <c r="J31" s="13"/>
      <c r="K31" s="235" t="s">
        <v>223</v>
      </c>
      <c r="L31" s="236"/>
      <c r="M31" s="236" t="s">
        <v>225</v>
      </c>
      <c r="N31" s="237"/>
    </row>
    <row r="32" spans="2:14">
      <c r="I32" s="29"/>
      <c r="J32" s="98" t="s">
        <v>178</v>
      </c>
      <c r="K32" s="228" t="s">
        <v>404</v>
      </c>
      <c r="L32" s="229"/>
      <c r="M32" s="228" t="s">
        <v>407</v>
      </c>
      <c r="N32" s="230"/>
    </row>
    <row r="33" spans="4:14">
      <c r="I33" s="81"/>
      <c r="J33" s="99" t="s">
        <v>179</v>
      </c>
      <c r="K33" s="231">
        <v>3.61E-2</v>
      </c>
      <c r="L33" s="232"/>
      <c r="M33" s="231">
        <v>0.14549999999999999</v>
      </c>
      <c r="N33" s="233"/>
    </row>
    <row r="34" spans="4:14">
      <c r="D34" s="127"/>
      <c r="E34" s="126"/>
      <c r="F34" s="128"/>
      <c r="G34" s="128"/>
    </row>
    <row r="35" spans="4:14">
      <c r="D35" s="127"/>
      <c r="E35" s="126"/>
      <c r="F35" s="128"/>
      <c r="G35" s="12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AF1DC-9AD8-3248-A0D9-683C912F85CD}">
  <dimension ref="B2:G10"/>
  <sheetViews>
    <sheetView workbookViewId="0">
      <selection activeCell="D19" sqref="D19"/>
    </sheetView>
  </sheetViews>
  <sheetFormatPr baseColWidth="10" defaultRowHeight="16"/>
  <cols>
    <col min="2" max="2" width="27.83203125" customWidth="1"/>
    <col min="5" max="5" width="13.5" customWidth="1"/>
  </cols>
  <sheetData>
    <row r="2" spans="2:7">
      <c r="B2" s="1" t="s">
        <v>229</v>
      </c>
    </row>
    <row r="4" spans="2:7">
      <c r="B4" s="22" t="s">
        <v>116</v>
      </c>
      <c r="C4" s="36" t="s">
        <v>12</v>
      </c>
      <c r="D4" s="22" t="s">
        <v>185</v>
      </c>
      <c r="E4" s="23" t="s">
        <v>186</v>
      </c>
      <c r="F4" s="23" t="s">
        <v>187</v>
      </c>
      <c r="G4" s="24" t="s">
        <v>188</v>
      </c>
    </row>
    <row r="5" spans="2:7">
      <c r="B5" s="80" t="s">
        <v>214</v>
      </c>
      <c r="C5" s="279" t="s">
        <v>189</v>
      </c>
      <c r="D5" s="29" t="s">
        <v>190</v>
      </c>
      <c r="E5" s="6" t="s">
        <v>191</v>
      </c>
      <c r="F5" s="6" t="s">
        <v>192</v>
      </c>
      <c r="G5" s="25" t="s">
        <v>193</v>
      </c>
    </row>
    <row r="6" spans="2:7">
      <c r="B6" s="80" t="s">
        <v>214</v>
      </c>
      <c r="C6" s="279" t="s">
        <v>189</v>
      </c>
      <c r="D6" s="29" t="s">
        <v>206</v>
      </c>
      <c r="E6" s="6" t="s">
        <v>207</v>
      </c>
      <c r="F6" s="6" t="s">
        <v>208</v>
      </c>
      <c r="G6" s="25" t="s">
        <v>209</v>
      </c>
    </row>
    <row r="7" spans="2:7">
      <c r="B7" s="80" t="s">
        <v>42</v>
      </c>
      <c r="C7" s="279" t="s">
        <v>7</v>
      </c>
      <c r="D7" s="29" t="s">
        <v>194</v>
      </c>
      <c r="E7" s="6" t="s">
        <v>195</v>
      </c>
      <c r="F7" s="6" t="s">
        <v>196</v>
      </c>
      <c r="G7" s="25" t="s">
        <v>197</v>
      </c>
    </row>
    <row r="8" spans="2:7">
      <c r="B8" s="80" t="s">
        <v>43</v>
      </c>
      <c r="C8" s="279" t="s">
        <v>7</v>
      </c>
      <c r="D8" s="29" t="s">
        <v>210</v>
      </c>
      <c r="E8" s="6" t="s">
        <v>211</v>
      </c>
      <c r="F8" s="6" t="s">
        <v>212</v>
      </c>
      <c r="G8" s="25" t="s">
        <v>213</v>
      </c>
    </row>
    <row r="9" spans="2:7">
      <c r="B9" s="80" t="s">
        <v>49</v>
      </c>
      <c r="C9" s="279" t="s">
        <v>31</v>
      </c>
      <c r="D9" s="29" t="s">
        <v>198</v>
      </c>
      <c r="E9" s="6" t="s">
        <v>199</v>
      </c>
      <c r="F9" s="6" t="s">
        <v>200</v>
      </c>
      <c r="G9" s="25" t="s">
        <v>201</v>
      </c>
    </row>
    <row r="10" spans="2:7">
      <c r="B10" s="7" t="s">
        <v>48</v>
      </c>
      <c r="C10" s="249" t="s">
        <v>31</v>
      </c>
      <c r="D10" s="81" t="s">
        <v>202</v>
      </c>
      <c r="E10" s="18" t="s">
        <v>203</v>
      </c>
      <c r="F10" s="18" t="s">
        <v>204</v>
      </c>
      <c r="G10" s="26" t="s">
        <v>205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A16CA-72FF-E348-A0B7-E8993B46EF72}">
  <dimension ref="B2:F93"/>
  <sheetViews>
    <sheetView workbookViewId="0">
      <selection activeCell="J34" sqref="J34"/>
    </sheetView>
  </sheetViews>
  <sheetFormatPr baseColWidth="10" defaultRowHeight="16"/>
  <cols>
    <col min="3" max="3" width="10.83203125" style="106"/>
    <col min="4" max="4" width="12.6640625" style="106" bestFit="1" customWidth="1"/>
    <col min="5" max="6" width="10.83203125" style="53"/>
  </cols>
  <sheetData>
    <row r="2" spans="2:6">
      <c r="B2" s="1" t="s">
        <v>164</v>
      </c>
    </row>
    <row r="4" spans="2:6">
      <c r="B4" s="130" t="s">
        <v>141</v>
      </c>
      <c r="C4" s="35" t="s">
        <v>142</v>
      </c>
      <c r="D4" s="36" t="s">
        <v>181</v>
      </c>
      <c r="E4" s="104" t="s">
        <v>157</v>
      </c>
      <c r="F4" s="105" t="s">
        <v>158</v>
      </c>
    </row>
    <row r="5" spans="2:6">
      <c r="B5" s="80">
        <v>31</v>
      </c>
      <c r="C5" s="107" t="s">
        <v>161</v>
      </c>
      <c r="D5" s="109" t="s">
        <v>159</v>
      </c>
      <c r="E5" s="55">
        <v>-16.413614948947099</v>
      </c>
      <c r="F5" s="88">
        <v>-11.763784116442899</v>
      </c>
    </row>
    <row r="6" spans="2:6">
      <c r="B6" s="80">
        <v>32</v>
      </c>
      <c r="C6" s="107" t="s">
        <v>161</v>
      </c>
      <c r="D6" s="109" t="s">
        <v>160</v>
      </c>
      <c r="E6" s="55">
        <v>37.9726101182044</v>
      </c>
      <c r="F6" s="88">
        <v>-1.4472539741010699</v>
      </c>
    </row>
    <row r="7" spans="2:6">
      <c r="B7" s="80">
        <v>33</v>
      </c>
      <c r="C7" s="107" t="s">
        <v>161</v>
      </c>
      <c r="D7" s="109" t="s">
        <v>160</v>
      </c>
      <c r="E7" s="55">
        <v>31.811598660251899</v>
      </c>
      <c r="F7" s="88">
        <v>-3.4510748257504602</v>
      </c>
    </row>
    <row r="8" spans="2:6">
      <c r="B8" s="80">
        <v>3</v>
      </c>
      <c r="C8" s="107" t="s">
        <v>161</v>
      </c>
      <c r="D8" s="109" t="s">
        <v>159</v>
      </c>
      <c r="E8" s="55">
        <v>-7.5777333060971701</v>
      </c>
      <c r="F8" s="88">
        <v>-22.0624011866453</v>
      </c>
    </row>
    <row r="9" spans="2:6">
      <c r="B9" s="80">
        <v>4</v>
      </c>
      <c r="C9" s="107" t="s">
        <v>161</v>
      </c>
      <c r="D9" s="109" t="s">
        <v>160</v>
      </c>
      <c r="E9" s="55">
        <v>43.0113480764686</v>
      </c>
      <c r="F9" s="88">
        <v>-2.3390072137147002</v>
      </c>
    </row>
    <row r="10" spans="2:6">
      <c r="B10" s="80">
        <v>5</v>
      </c>
      <c r="C10" s="107" t="s">
        <v>161</v>
      </c>
      <c r="D10" s="109" t="s">
        <v>160</v>
      </c>
      <c r="E10" s="55">
        <v>38.546924711382097</v>
      </c>
      <c r="F10" s="88">
        <v>-6.04564573665506</v>
      </c>
    </row>
    <row r="11" spans="2:6">
      <c r="B11" s="80">
        <v>6</v>
      </c>
      <c r="C11" s="107" t="s">
        <v>161</v>
      </c>
      <c r="D11" s="109" t="s">
        <v>160</v>
      </c>
      <c r="E11" s="55">
        <v>38.935259201469698</v>
      </c>
      <c r="F11" s="88">
        <v>-9.6744598485079099</v>
      </c>
    </row>
    <row r="12" spans="2:6">
      <c r="B12" s="80">
        <v>7</v>
      </c>
      <c r="C12" s="107" t="s">
        <v>161</v>
      </c>
      <c r="D12" s="109" t="s">
        <v>160</v>
      </c>
      <c r="E12" s="55">
        <v>41.359503830832203</v>
      </c>
      <c r="F12" s="88">
        <v>-0.29812824709910901</v>
      </c>
    </row>
    <row r="13" spans="2:6">
      <c r="B13" s="80">
        <v>8</v>
      </c>
      <c r="C13" s="107" t="s">
        <v>161</v>
      </c>
      <c r="D13" s="109" t="s">
        <v>160</v>
      </c>
      <c r="E13" s="55">
        <v>39.179859395531103</v>
      </c>
      <c r="F13" s="88">
        <v>-5.9541450464583896</v>
      </c>
    </row>
    <row r="14" spans="2:6">
      <c r="B14" s="80">
        <v>9</v>
      </c>
      <c r="C14" s="107" t="s">
        <v>161</v>
      </c>
      <c r="D14" s="109" t="s">
        <v>160</v>
      </c>
      <c r="E14" s="55">
        <v>34.805220476453201</v>
      </c>
      <c r="F14" s="88">
        <v>-13.1749405370897</v>
      </c>
    </row>
    <row r="15" spans="2:6">
      <c r="B15" s="80">
        <v>11</v>
      </c>
      <c r="C15" s="107" t="s">
        <v>161</v>
      </c>
      <c r="D15" s="109" t="s">
        <v>160</v>
      </c>
      <c r="E15" s="55">
        <v>34.044527654454903</v>
      </c>
      <c r="F15" s="88">
        <v>-14.9328539831542</v>
      </c>
    </row>
    <row r="16" spans="2:6">
      <c r="B16" s="80">
        <v>12</v>
      </c>
      <c r="C16" s="107" t="s">
        <v>161</v>
      </c>
      <c r="D16" s="109" t="s">
        <v>160</v>
      </c>
      <c r="E16" s="55">
        <v>31.1992491628795</v>
      </c>
      <c r="F16" s="88">
        <v>-17.834955192461301</v>
      </c>
    </row>
    <row r="17" spans="2:6">
      <c r="B17" s="80">
        <v>12</v>
      </c>
      <c r="C17" s="107" t="s">
        <v>161</v>
      </c>
      <c r="D17" s="109" t="s">
        <v>160</v>
      </c>
      <c r="E17" s="55">
        <v>35.8927954352759</v>
      </c>
      <c r="F17" s="88">
        <v>-22.2965427737143</v>
      </c>
    </row>
    <row r="18" spans="2:6">
      <c r="B18" s="80">
        <v>13</v>
      </c>
      <c r="C18" s="107" t="s">
        <v>161</v>
      </c>
      <c r="D18" s="109" t="s">
        <v>159</v>
      </c>
      <c r="E18" s="55">
        <v>-15.8663430726599</v>
      </c>
      <c r="F18" s="88">
        <v>-25.554873903262202</v>
      </c>
    </row>
    <row r="19" spans="2:6">
      <c r="B19" s="80">
        <v>15</v>
      </c>
      <c r="C19" s="107" t="s">
        <v>161</v>
      </c>
      <c r="D19" s="109" t="s">
        <v>159</v>
      </c>
      <c r="E19" s="55">
        <v>-13.776718709134601</v>
      </c>
      <c r="F19" s="88">
        <v>-26.433083898942598</v>
      </c>
    </row>
    <row r="20" spans="2:6">
      <c r="B20" s="80">
        <v>34</v>
      </c>
      <c r="C20" s="107" t="s">
        <v>161</v>
      </c>
      <c r="D20" s="109" t="s">
        <v>159</v>
      </c>
      <c r="E20" s="55">
        <v>-14.1672465658202</v>
      </c>
      <c r="F20" s="88">
        <v>-31.953077005284101</v>
      </c>
    </row>
    <row r="21" spans="2:6">
      <c r="B21" s="80">
        <v>301</v>
      </c>
      <c r="C21" s="107" t="s">
        <v>162</v>
      </c>
      <c r="D21" s="109" t="s">
        <v>159</v>
      </c>
      <c r="E21" s="55">
        <v>-5.8041420503995003</v>
      </c>
      <c r="F21" s="88">
        <v>-8.0493370017682793</v>
      </c>
    </row>
    <row r="22" spans="2:6">
      <c r="B22" s="80">
        <v>310</v>
      </c>
      <c r="C22" s="107" t="s">
        <v>162</v>
      </c>
      <c r="D22" s="109" t="s">
        <v>160</v>
      </c>
      <c r="E22" s="55">
        <v>-6.0097777989609504</v>
      </c>
      <c r="F22" s="88">
        <v>10.184781099996901</v>
      </c>
    </row>
    <row r="23" spans="2:6">
      <c r="B23" s="80">
        <v>311</v>
      </c>
      <c r="C23" s="107" t="s">
        <v>162</v>
      </c>
      <c r="D23" s="109" t="s">
        <v>160</v>
      </c>
      <c r="E23" s="55">
        <v>5.8396842778911298</v>
      </c>
      <c r="F23" s="88">
        <v>18.6722129195756</v>
      </c>
    </row>
    <row r="24" spans="2:6">
      <c r="B24" s="80">
        <v>314</v>
      </c>
      <c r="C24" s="107" t="s">
        <v>162</v>
      </c>
      <c r="D24" s="109" t="s">
        <v>160</v>
      </c>
      <c r="E24" s="55">
        <v>-3.4826108491968899</v>
      </c>
      <c r="F24" s="88">
        <v>14.127630224204401</v>
      </c>
    </row>
    <row r="25" spans="2:6">
      <c r="B25" s="80">
        <v>317</v>
      </c>
      <c r="C25" s="107" t="s">
        <v>162</v>
      </c>
      <c r="D25" s="109" t="s">
        <v>160</v>
      </c>
      <c r="E25" s="55">
        <v>-1.0256113449372899</v>
      </c>
      <c r="F25" s="88">
        <v>13.183340412174701</v>
      </c>
    </row>
    <row r="26" spans="2:6">
      <c r="B26" s="80">
        <v>318</v>
      </c>
      <c r="C26" s="107" t="s">
        <v>162</v>
      </c>
      <c r="D26" s="109" t="s">
        <v>160</v>
      </c>
      <c r="E26" s="55">
        <v>2.36448054478852</v>
      </c>
      <c r="F26" s="88">
        <v>12.499216402455399</v>
      </c>
    </row>
    <row r="27" spans="2:6">
      <c r="B27" s="80">
        <v>319</v>
      </c>
      <c r="C27" s="107" t="s">
        <v>162</v>
      </c>
      <c r="D27" s="109" t="s">
        <v>159</v>
      </c>
      <c r="E27" s="55">
        <v>-31.018835012261501</v>
      </c>
      <c r="F27" s="88">
        <v>3.8347209563089599</v>
      </c>
    </row>
    <row r="28" spans="2:6">
      <c r="B28" s="80">
        <v>302</v>
      </c>
      <c r="C28" s="107" t="s">
        <v>162</v>
      </c>
      <c r="D28" s="109" t="s">
        <v>160</v>
      </c>
      <c r="E28" s="55">
        <v>5.2587161629867802</v>
      </c>
      <c r="F28" s="88">
        <v>5.1195812372799896</v>
      </c>
    </row>
    <row r="29" spans="2:6">
      <c r="B29" s="80">
        <v>320</v>
      </c>
      <c r="C29" s="107" t="s">
        <v>162</v>
      </c>
      <c r="D29" s="109" t="s">
        <v>160</v>
      </c>
      <c r="E29" s="55">
        <v>1.00645963397925</v>
      </c>
      <c r="F29" s="88">
        <v>13.162028178646899</v>
      </c>
    </row>
    <row r="30" spans="2:6">
      <c r="B30" s="80">
        <v>321</v>
      </c>
      <c r="C30" s="107" t="s">
        <v>162</v>
      </c>
      <c r="D30" s="109" t="s">
        <v>160</v>
      </c>
      <c r="E30" s="55">
        <v>2.1658040166986101</v>
      </c>
      <c r="F30" s="88">
        <v>12.9638815689443</v>
      </c>
    </row>
    <row r="31" spans="2:6">
      <c r="B31" s="80">
        <v>322</v>
      </c>
      <c r="C31" s="107" t="s">
        <v>162</v>
      </c>
      <c r="D31" s="109" t="s">
        <v>160</v>
      </c>
      <c r="E31" s="55">
        <v>2.2376707881583502</v>
      </c>
      <c r="F31" s="88">
        <v>12.025195035777299</v>
      </c>
    </row>
    <row r="32" spans="2:6">
      <c r="B32" s="80">
        <v>323</v>
      </c>
      <c r="C32" s="107" t="s">
        <v>162</v>
      </c>
      <c r="D32" s="109" t="s">
        <v>160</v>
      </c>
      <c r="E32" s="55">
        <v>0.400044297573103</v>
      </c>
      <c r="F32" s="88">
        <v>14.408952945767499</v>
      </c>
    </row>
    <row r="33" spans="2:6">
      <c r="B33" s="80">
        <v>304</v>
      </c>
      <c r="C33" s="107" t="s">
        <v>162</v>
      </c>
      <c r="D33" s="109" t="s">
        <v>159</v>
      </c>
      <c r="E33" s="55">
        <v>-29.892653134417699</v>
      </c>
      <c r="F33" s="88">
        <v>-2.8916263939630502</v>
      </c>
    </row>
    <row r="34" spans="2:6">
      <c r="B34" s="80">
        <v>306</v>
      </c>
      <c r="C34" s="107" t="s">
        <v>162</v>
      </c>
      <c r="D34" s="109" t="s">
        <v>160</v>
      </c>
      <c r="E34" s="55">
        <v>-6.2201501910269998</v>
      </c>
      <c r="F34" s="88">
        <v>8.9859388135592795</v>
      </c>
    </row>
    <row r="35" spans="2:6">
      <c r="B35" s="80">
        <v>307</v>
      </c>
      <c r="C35" s="107" t="s">
        <v>162</v>
      </c>
      <c r="D35" s="109" t="s">
        <v>160</v>
      </c>
      <c r="E35" s="55">
        <v>-6.6753753307856396</v>
      </c>
      <c r="F35" s="88">
        <v>14.946826732543199</v>
      </c>
    </row>
    <row r="36" spans="2:6">
      <c r="B36" s="80">
        <v>308</v>
      </c>
      <c r="C36" s="107" t="s">
        <v>162</v>
      </c>
      <c r="D36" s="109" t="s">
        <v>160</v>
      </c>
      <c r="E36" s="55">
        <v>-1.73549418662198</v>
      </c>
      <c r="F36" s="88">
        <v>10.050747971385499</v>
      </c>
    </row>
    <row r="37" spans="2:6">
      <c r="B37" s="80">
        <v>309</v>
      </c>
      <c r="C37" s="107" t="s">
        <v>162</v>
      </c>
      <c r="D37" s="109" t="s">
        <v>160</v>
      </c>
      <c r="E37" s="55">
        <v>-1.03150327487886</v>
      </c>
      <c r="F37" s="88">
        <v>14.5076540820448</v>
      </c>
    </row>
    <row r="38" spans="2:6">
      <c r="B38" s="80">
        <v>151</v>
      </c>
      <c r="C38" s="107" t="s">
        <v>162</v>
      </c>
      <c r="D38" s="109" t="s">
        <v>160</v>
      </c>
      <c r="E38" s="55">
        <v>-1.23543605207838</v>
      </c>
      <c r="F38" s="88">
        <v>13.0473521175616</v>
      </c>
    </row>
    <row r="39" spans="2:6">
      <c r="B39" s="80">
        <v>152</v>
      </c>
      <c r="C39" s="107" t="s">
        <v>162</v>
      </c>
      <c r="D39" s="109" t="s">
        <v>160</v>
      </c>
      <c r="E39" s="55">
        <v>7.4432058133831696</v>
      </c>
      <c r="F39" s="88">
        <v>5.02983320408174</v>
      </c>
    </row>
    <row r="40" spans="2:6">
      <c r="B40" s="80">
        <v>153</v>
      </c>
      <c r="C40" s="107" t="s">
        <v>162</v>
      </c>
      <c r="D40" s="109" t="s">
        <v>160</v>
      </c>
      <c r="E40" s="55">
        <v>-6.2375613398437997</v>
      </c>
      <c r="F40" s="88">
        <v>3.9577361991642102</v>
      </c>
    </row>
    <row r="41" spans="2:6">
      <c r="B41" s="80">
        <v>154</v>
      </c>
      <c r="C41" s="107" t="s">
        <v>162</v>
      </c>
      <c r="D41" s="109" t="s">
        <v>160</v>
      </c>
      <c r="E41" s="55">
        <v>-10.6657825361262</v>
      </c>
      <c r="F41" s="88">
        <v>13.825944458208101</v>
      </c>
    </row>
    <row r="42" spans="2:6">
      <c r="B42" s="80">
        <v>155</v>
      </c>
      <c r="C42" s="107" t="s">
        <v>162</v>
      </c>
      <c r="D42" s="109" t="s">
        <v>160</v>
      </c>
      <c r="E42" s="55">
        <v>-2.36358194379897</v>
      </c>
      <c r="F42" s="88">
        <v>4.2084571563626998</v>
      </c>
    </row>
    <row r="43" spans="2:6">
      <c r="B43" s="80">
        <v>156</v>
      </c>
      <c r="C43" s="107" t="s">
        <v>162</v>
      </c>
      <c r="D43" s="109" t="s">
        <v>160</v>
      </c>
      <c r="E43" s="55">
        <v>-7.8057433949729598</v>
      </c>
      <c r="F43" s="88">
        <v>2.1896546056386699</v>
      </c>
    </row>
    <row r="44" spans="2:6">
      <c r="B44" s="80">
        <v>157</v>
      </c>
      <c r="C44" s="107" t="s">
        <v>162</v>
      </c>
      <c r="D44" s="109" t="s">
        <v>160</v>
      </c>
      <c r="E44" s="55">
        <v>8.8285487857984393</v>
      </c>
      <c r="F44" s="88">
        <v>3.58930622852212</v>
      </c>
    </row>
    <row r="45" spans="2:6">
      <c r="B45" s="80">
        <v>158</v>
      </c>
      <c r="C45" s="107" t="s">
        <v>162</v>
      </c>
      <c r="D45" s="109" t="s">
        <v>160</v>
      </c>
      <c r="E45" s="55">
        <v>-7.9677381005473098</v>
      </c>
      <c r="F45" s="88">
        <v>10.379854897352899</v>
      </c>
    </row>
    <row r="46" spans="2:6">
      <c r="B46" s="80">
        <v>159</v>
      </c>
      <c r="C46" s="107" t="s">
        <v>162</v>
      </c>
      <c r="D46" s="109" t="s">
        <v>160</v>
      </c>
      <c r="E46" s="55">
        <v>5.82779527197986</v>
      </c>
      <c r="F46" s="88">
        <v>11.555777365999701</v>
      </c>
    </row>
    <row r="47" spans="2:6">
      <c r="B47" s="80">
        <v>160</v>
      </c>
      <c r="C47" s="107" t="s">
        <v>162</v>
      </c>
      <c r="D47" s="109" t="s">
        <v>160</v>
      </c>
      <c r="E47" s="55">
        <v>1.6640147545535899</v>
      </c>
      <c r="F47" s="88">
        <v>9.4049200476943096</v>
      </c>
    </row>
    <row r="48" spans="2:6">
      <c r="B48" s="80">
        <v>161</v>
      </c>
      <c r="C48" s="107" t="s">
        <v>162</v>
      </c>
      <c r="D48" s="109" t="s">
        <v>159</v>
      </c>
      <c r="E48" s="55">
        <v>-29.924426416392599</v>
      </c>
      <c r="F48" s="88">
        <v>-5.9346747840302996</v>
      </c>
    </row>
    <row r="49" spans="2:6">
      <c r="B49" s="80">
        <v>162</v>
      </c>
      <c r="C49" s="107" t="s">
        <v>162</v>
      </c>
      <c r="D49" s="109" t="s">
        <v>159</v>
      </c>
      <c r="E49" s="55">
        <v>1.1315718085011</v>
      </c>
      <c r="F49" s="88">
        <v>4.5225709244516397</v>
      </c>
    </row>
    <row r="50" spans="2:6">
      <c r="B50" s="80">
        <v>163</v>
      </c>
      <c r="C50" s="107" t="s">
        <v>162</v>
      </c>
      <c r="D50" s="109" t="s">
        <v>160</v>
      </c>
      <c r="E50" s="55">
        <v>1.80540084563933</v>
      </c>
      <c r="F50" s="88">
        <v>3.2675673788555999</v>
      </c>
    </row>
    <row r="51" spans="2:6">
      <c r="B51" s="80">
        <v>164</v>
      </c>
      <c r="C51" s="107" t="s">
        <v>162</v>
      </c>
      <c r="D51" s="109" t="s">
        <v>159</v>
      </c>
      <c r="E51" s="55">
        <v>-32.900782603489397</v>
      </c>
      <c r="F51" s="88">
        <v>2.3221913927238398</v>
      </c>
    </row>
    <row r="52" spans="2:6">
      <c r="B52" s="80">
        <v>201</v>
      </c>
      <c r="C52" s="107" t="s">
        <v>162</v>
      </c>
      <c r="D52" s="109" t="s">
        <v>160</v>
      </c>
      <c r="E52" s="55">
        <v>-6.0769791124439401</v>
      </c>
      <c r="F52" s="88">
        <v>7.2508790433102401</v>
      </c>
    </row>
    <row r="53" spans="2:6">
      <c r="B53" s="80">
        <v>202</v>
      </c>
      <c r="C53" s="107" t="s">
        <v>162</v>
      </c>
      <c r="D53" s="109" t="s">
        <v>160</v>
      </c>
      <c r="E53" s="55">
        <v>-6.7953816523230204</v>
      </c>
      <c r="F53" s="88">
        <v>5.5848124269421797</v>
      </c>
    </row>
    <row r="54" spans="2:6">
      <c r="B54" s="80">
        <v>203</v>
      </c>
      <c r="C54" s="107" t="s">
        <v>162</v>
      </c>
      <c r="D54" s="109" t="s">
        <v>160</v>
      </c>
      <c r="E54" s="55">
        <v>-4.8185229335856601</v>
      </c>
      <c r="F54" s="88">
        <v>4.1061208068155599</v>
      </c>
    </row>
    <row r="55" spans="2:6">
      <c r="B55" s="80">
        <v>205</v>
      </c>
      <c r="C55" s="107" t="s">
        <v>162</v>
      </c>
      <c r="D55" s="109" t="s">
        <v>160</v>
      </c>
      <c r="E55" s="55">
        <v>-3.7093580842696001</v>
      </c>
      <c r="F55" s="88">
        <v>-1.2860138090634201</v>
      </c>
    </row>
    <row r="56" spans="2:6">
      <c r="B56" s="80">
        <v>206</v>
      </c>
      <c r="C56" s="107" t="s">
        <v>162</v>
      </c>
      <c r="D56" s="109" t="s">
        <v>160</v>
      </c>
      <c r="E56" s="55">
        <v>12.577298792764999</v>
      </c>
      <c r="F56" s="88">
        <v>-0.62600691357201099</v>
      </c>
    </row>
    <row r="57" spans="2:6">
      <c r="B57" s="80">
        <v>207</v>
      </c>
      <c r="C57" s="107" t="s">
        <v>162</v>
      </c>
      <c r="D57" s="109" t="s">
        <v>160</v>
      </c>
      <c r="E57" s="55">
        <v>-1.84038218727464</v>
      </c>
      <c r="F57" s="88">
        <v>5.8307112357737001</v>
      </c>
    </row>
    <row r="58" spans="2:6">
      <c r="B58" s="80">
        <v>208</v>
      </c>
      <c r="C58" s="107" t="s">
        <v>162</v>
      </c>
      <c r="D58" s="109" t="s">
        <v>160</v>
      </c>
      <c r="E58" s="55">
        <v>4.8772919690350802</v>
      </c>
      <c r="F58" s="88">
        <v>3.8318932861296502</v>
      </c>
    </row>
    <row r="59" spans="2:6">
      <c r="B59" s="80">
        <v>209</v>
      </c>
      <c r="C59" s="107" t="s">
        <v>162</v>
      </c>
      <c r="D59" s="109" t="s">
        <v>160</v>
      </c>
      <c r="E59" s="55">
        <v>-5.8923118678145903</v>
      </c>
      <c r="F59" s="88">
        <v>3.35914117416324</v>
      </c>
    </row>
    <row r="60" spans="2:6">
      <c r="B60" s="80">
        <v>210</v>
      </c>
      <c r="C60" s="107" t="s">
        <v>162</v>
      </c>
      <c r="D60" s="109" t="s">
        <v>160</v>
      </c>
      <c r="E60" s="55">
        <v>-11.5778825375031</v>
      </c>
      <c r="F60" s="88">
        <v>0.51521481030443494</v>
      </c>
    </row>
    <row r="61" spans="2:6">
      <c r="B61" s="80">
        <v>211</v>
      </c>
      <c r="C61" s="107" t="s">
        <v>162</v>
      </c>
      <c r="D61" s="109" t="s">
        <v>160</v>
      </c>
      <c r="E61" s="55">
        <v>0.210235676710752</v>
      </c>
      <c r="F61" s="88">
        <v>1.1997910388025499</v>
      </c>
    </row>
    <row r="62" spans="2:6">
      <c r="B62" s="80">
        <v>212</v>
      </c>
      <c r="C62" s="107" t="s">
        <v>162</v>
      </c>
      <c r="D62" s="109" t="s">
        <v>160</v>
      </c>
      <c r="E62" s="55">
        <v>5.8566591238325501</v>
      </c>
      <c r="F62" s="88">
        <v>-3.0861340646177799</v>
      </c>
    </row>
    <row r="63" spans="2:6">
      <c r="B63" s="80">
        <v>213</v>
      </c>
      <c r="C63" s="107" t="s">
        <v>162</v>
      </c>
      <c r="D63" s="109" t="s">
        <v>160</v>
      </c>
      <c r="E63" s="55">
        <v>-12.0322357848368</v>
      </c>
      <c r="F63" s="88">
        <v>3.5837564031184801</v>
      </c>
    </row>
    <row r="64" spans="2:6">
      <c r="B64" s="80">
        <v>214</v>
      </c>
      <c r="C64" s="107" t="s">
        <v>162</v>
      </c>
      <c r="D64" s="109" t="s">
        <v>160</v>
      </c>
      <c r="E64" s="55">
        <v>-8.8609821528472708</v>
      </c>
      <c r="F64" s="88">
        <v>-3.8540471314406699</v>
      </c>
    </row>
    <row r="65" spans="2:6">
      <c r="B65" s="80">
        <v>215</v>
      </c>
      <c r="C65" s="107" t="s">
        <v>162</v>
      </c>
      <c r="D65" s="109" t="s">
        <v>160</v>
      </c>
      <c r="E65" s="55">
        <v>-0.54075881386392399</v>
      </c>
      <c r="F65" s="88">
        <v>0.39379931847896998</v>
      </c>
    </row>
    <row r="66" spans="2:6">
      <c r="B66" s="80">
        <v>217</v>
      </c>
      <c r="C66" s="107" t="s">
        <v>162</v>
      </c>
      <c r="D66" s="109" t="s">
        <v>160</v>
      </c>
      <c r="E66" s="55">
        <v>-3.73979285410344</v>
      </c>
      <c r="F66" s="88">
        <v>-4.2671448017550899</v>
      </c>
    </row>
    <row r="67" spans="2:6">
      <c r="B67" s="80">
        <v>219</v>
      </c>
      <c r="C67" s="107" t="s">
        <v>162</v>
      </c>
      <c r="D67" s="109" t="s">
        <v>160</v>
      </c>
      <c r="E67" s="55">
        <v>-1.0576156496937099</v>
      </c>
      <c r="F67" s="88">
        <v>2.10811700584512</v>
      </c>
    </row>
    <row r="68" spans="2:6">
      <c r="B68" s="80">
        <v>221</v>
      </c>
      <c r="C68" s="107" t="s">
        <v>162</v>
      </c>
      <c r="D68" s="109" t="s">
        <v>160</v>
      </c>
      <c r="E68" s="55">
        <v>2.19902624260361</v>
      </c>
      <c r="F68" s="88">
        <v>6.2521621119608701</v>
      </c>
    </row>
    <row r="69" spans="2:6">
      <c r="B69" s="80">
        <v>222</v>
      </c>
      <c r="C69" s="107" t="s">
        <v>162</v>
      </c>
      <c r="D69" s="109" t="s">
        <v>160</v>
      </c>
      <c r="E69" s="55">
        <v>-7.0655625078151596</v>
      </c>
      <c r="F69" s="88">
        <v>1.4752411482186301</v>
      </c>
    </row>
    <row r="70" spans="2:6">
      <c r="B70" s="80">
        <v>36</v>
      </c>
      <c r="C70" s="107" t="s">
        <v>163</v>
      </c>
      <c r="D70" s="109" t="s">
        <v>159</v>
      </c>
      <c r="E70" s="55">
        <v>-6.9677420589960901</v>
      </c>
      <c r="F70" s="88">
        <v>-23.0311820045678</v>
      </c>
    </row>
    <row r="71" spans="2:6">
      <c r="B71" s="80">
        <v>37</v>
      </c>
      <c r="C71" s="107" t="s">
        <v>163</v>
      </c>
      <c r="D71" s="109" t="s">
        <v>159</v>
      </c>
      <c r="E71" s="55">
        <v>-17.479459201963898</v>
      </c>
      <c r="F71" s="88">
        <v>-29.2479762368006</v>
      </c>
    </row>
    <row r="72" spans="2:6">
      <c r="B72" s="80">
        <v>38</v>
      </c>
      <c r="C72" s="107" t="s">
        <v>163</v>
      </c>
      <c r="D72" s="109" t="s">
        <v>159</v>
      </c>
      <c r="E72" s="55">
        <v>-16.622169157610301</v>
      </c>
      <c r="F72" s="88">
        <v>-31.005845633211301</v>
      </c>
    </row>
    <row r="73" spans="2:6">
      <c r="B73" s="80">
        <v>39</v>
      </c>
      <c r="C73" s="107" t="s">
        <v>163</v>
      </c>
      <c r="D73" s="109" t="s">
        <v>159</v>
      </c>
      <c r="E73" s="55">
        <v>-16.464415846374099</v>
      </c>
      <c r="F73" s="88">
        <v>-29.8260669032884</v>
      </c>
    </row>
    <row r="74" spans="2:6">
      <c r="B74" s="80">
        <v>3</v>
      </c>
      <c r="C74" s="107" t="s">
        <v>162</v>
      </c>
      <c r="D74" s="109" t="s">
        <v>160</v>
      </c>
      <c r="E74" s="55">
        <v>-5.0591388783900397</v>
      </c>
      <c r="F74" s="88">
        <v>4.6724471666083698</v>
      </c>
    </row>
    <row r="75" spans="2:6">
      <c r="B75" s="80">
        <v>13</v>
      </c>
      <c r="C75" s="107" t="s">
        <v>162</v>
      </c>
      <c r="D75" s="109" t="s">
        <v>160</v>
      </c>
      <c r="E75" s="55">
        <v>4.2732304724165697</v>
      </c>
      <c r="F75" s="88">
        <v>5.13694550042388</v>
      </c>
    </row>
    <row r="76" spans="2:6">
      <c r="B76" s="80">
        <v>15</v>
      </c>
      <c r="C76" s="107" t="s">
        <v>162</v>
      </c>
      <c r="D76" s="109" t="s">
        <v>160</v>
      </c>
      <c r="E76" s="55">
        <v>-4.3740112010296102</v>
      </c>
      <c r="F76" s="88">
        <v>9.5455761365900997</v>
      </c>
    </row>
    <row r="77" spans="2:6">
      <c r="B77" s="80">
        <v>12</v>
      </c>
      <c r="C77" s="107" t="s">
        <v>162</v>
      </c>
      <c r="D77" s="109" t="s">
        <v>160</v>
      </c>
      <c r="E77" s="55">
        <v>1.4664035425591599</v>
      </c>
      <c r="F77" s="88">
        <v>-5.2284859732722797</v>
      </c>
    </row>
    <row r="78" spans="2:6">
      <c r="B78" s="80">
        <v>11</v>
      </c>
      <c r="C78" s="107" t="s">
        <v>162</v>
      </c>
      <c r="D78" s="109" t="s">
        <v>160</v>
      </c>
      <c r="E78" s="55">
        <v>-2.3031295461624599</v>
      </c>
      <c r="F78" s="88">
        <v>0.31645173193013298</v>
      </c>
    </row>
    <row r="79" spans="2:6">
      <c r="B79" s="80">
        <v>5</v>
      </c>
      <c r="C79" s="107" t="s">
        <v>162</v>
      </c>
      <c r="D79" s="109" t="s">
        <v>160</v>
      </c>
      <c r="E79" s="55">
        <v>1.5773327743585599</v>
      </c>
      <c r="F79" s="88">
        <v>2.01554286091205</v>
      </c>
    </row>
    <row r="80" spans="2:6">
      <c r="B80" s="80">
        <v>6</v>
      </c>
      <c r="C80" s="107" t="s">
        <v>162</v>
      </c>
      <c r="D80" s="109" t="s">
        <v>160</v>
      </c>
      <c r="E80" s="55">
        <v>-7.6397854704663102</v>
      </c>
      <c r="F80" s="88">
        <v>1.4697027970176499</v>
      </c>
    </row>
    <row r="81" spans="2:6">
      <c r="B81" s="80">
        <v>7</v>
      </c>
      <c r="C81" s="107" t="s">
        <v>162</v>
      </c>
      <c r="D81" s="109" t="s">
        <v>160</v>
      </c>
      <c r="E81" s="55">
        <v>5.3651716977493003</v>
      </c>
      <c r="F81" s="88">
        <v>11.061092718499999</v>
      </c>
    </row>
    <row r="82" spans="2:6">
      <c r="B82" s="80">
        <v>4</v>
      </c>
      <c r="C82" s="107" t="s">
        <v>162</v>
      </c>
      <c r="D82" s="109" t="s">
        <v>160</v>
      </c>
      <c r="E82" s="55">
        <v>8.1338045870729108</v>
      </c>
      <c r="F82" s="88">
        <v>4.1062919501647599</v>
      </c>
    </row>
    <row r="83" spans="2:6">
      <c r="B83" s="80">
        <v>8</v>
      </c>
      <c r="C83" s="107" t="s">
        <v>162</v>
      </c>
      <c r="D83" s="109" t="s">
        <v>160</v>
      </c>
      <c r="E83" s="55">
        <v>-10.102912645387701</v>
      </c>
      <c r="F83" s="88">
        <v>4.0028477647912899</v>
      </c>
    </row>
    <row r="84" spans="2:6">
      <c r="B84" s="80">
        <v>9</v>
      </c>
      <c r="C84" s="107" t="s">
        <v>162</v>
      </c>
      <c r="D84" s="109" t="s">
        <v>160</v>
      </c>
      <c r="E84" s="55">
        <v>-8.5920005579702892</v>
      </c>
      <c r="F84" s="88">
        <v>5.7949346659221597</v>
      </c>
    </row>
    <row r="85" spans="2:6">
      <c r="B85" s="80">
        <v>12</v>
      </c>
      <c r="C85" s="107" t="s">
        <v>162</v>
      </c>
      <c r="D85" s="109" t="s">
        <v>160</v>
      </c>
      <c r="E85" s="55">
        <v>-0.127804817230802</v>
      </c>
      <c r="F85" s="88">
        <v>-1.4865723919746401</v>
      </c>
    </row>
    <row r="86" spans="2:6">
      <c r="B86" s="80">
        <v>31</v>
      </c>
      <c r="C86" s="107" t="s">
        <v>162</v>
      </c>
      <c r="D86" s="109" t="s">
        <v>160</v>
      </c>
      <c r="E86" s="55">
        <v>-5.8581348818224299</v>
      </c>
      <c r="F86" s="88">
        <v>0.91323126001447597</v>
      </c>
    </row>
    <row r="87" spans="2:6">
      <c r="B87" s="80">
        <v>32</v>
      </c>
      <c r="C87" s="107" t="s">
        <v>162</v>
      </c>
      <c r="D87" s="109" t="s">
        <v>160</v>
      </c>
      <c r="E87" s="55">
        <v>2.2100230484564798</v>
      </c>
      <c r="F87" s="88">
        <v>3.9970703386999298</v>
      </c>
    </row>
    <row r="88" spans="2:6">
      <c r="B88" s="80">
        <v>108</v>
      </c>
      <c r="C88" s="107" t="s">
        <v>162</v>
      </c>
      <c r="D88" s="109" t="s">
        <v>160</v>
      </c>
      <c r="E88" s="55">
        <v>-5.9878577960080204</v>
      </c>
      <c r="F88" s="88">
        <v>7.8539608149204598</v>
      </c>
    </row>
    <row r="89" spans="2:6">
      <c r="B89" s="80">
        <v>109</v>
      </c>
      <c r="C89" s="107" t="s">
        <v>162</v>
      </c>
      <c r="D89" s="109" t="s">
        <v>159</v>
      </c>
      <c r="E89" s="55">
        <v>-29.322264584567801</v>
      </c>
      <c r="F89" s="88">
        <v>-8.8697006631826003</v>
      </c>
    </row>
    <row r="90" spans="2:6">
      <c r="B90" s="80">
        <v>110</v>
      </c>
      <c r="C90" s="107" t="s">
        <v>162</v>
      </c>
      <c r="D90" s="109" t="s">
        <v>160</v>
      </c>
      <c r="E90" s="55">
        <v>-11.4827547093502</v>
      </c>
      <c r="F90" s="88">
        <v>2.86914502219684</v>
      </c>
    </row>
    <row r="91" spans="2:6">
      <c r="B91" s="80">
        <v>34</v>
      </c>
      <c r="C91" s="107" t="s">
        <v>162</v>
      </c>
      <c r="D91" s="109" t="s">
        <v>159</v>
      </c>
      <c r="E91" s="55">
        <v>-27.377073685231501</v>
      </c>
      <c r="F91" s="88">
        <v>-9.0406739240015295</v>
      </c>
    </row>
    <row r="92" spans="2:6">
      <c r="B92" s="80">
        <v>112</v>
      </c>
      <c r="C92" s="107" t="s">
        <v>162</v>
      </c>
      <c r="D92" s="109" t="s">
        <v>160</v>
      </c>
      <c r="E92" s="55">
        <v>7.50742015884195</v>
      </c>
      <c r="F92" s="88">
        <v>4.3035551701061996</v>
      </c>
    </row>
    <row r="93" spans="2:6">
      <c r="B93" s="7">
        <v>113</v>
      </c>
      <c r="C93" s="108" t="s">
        <v>162</v>
      </c>
      <c r="D93" s="110" t="s">
        <v>160</v>
      </c>
      <c r="E93" s="82">
        <v>0.581091528795735</v>
      </c>
      <c r="F93" s="89">
        <v>3.4234058538492498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48F42-9DCB-9646-B26D-A5B931622FC5}">
  <dimension ref="B2:T40"/>
  <sheetViews>
    <sheetView zoomScale="91" workbookViewId="0">
      <selection activeCell="E30" sqref="E30"/>
    </sheetView>
  </sheetViews>
  <sheetFormatPr baseColWidth="10" defaultRowHeight="16"/>
  <cols>
    <col min="3" max="3" width="50.5" bestFit="1" customWidth="1"/>
  </cols>
  <sheetData>
    <row r="2" spans="2:20">
      <c r="B2" s="1" t="s">
        <v>254</v>
      </c>
      <c r="C2" s="1"/>
    </row>
    <row r="3" spans="2:20">
      <c r="B3" s="1"/>
      <c r="C3" s="1"/>
    </row>
    <row r="4" spans="2:20">
      <c r="B4" s="1" t="s">
        <v>256</v>
      </c>
    </row>
    <row r="5" spans="2:20">
      <c r="B5" s="1"/>
    </row>
    <row r="6" spans="2:20">
      <c r="B6" s="22" t="s">
        <v>230</v>
      </c>
      <c r="C6" s="24" t="s">
        <v>255</v>
      </c>
      <c r="D6" s="23" t="s">
        <v>231</v>
      </c>
      <c r="E6" s="23" t="s">
        <v>232</v>
      </c>
      <c r="F6" s="23" t="s">
        <v>233</v>
      </c>
      <c r="G6" s="23" t="s">
        <v>234</v>
      </c>
      <c r="H6" s="23" t="s">
        <v>235</v>
      </c>
      <c r="I6" s="23" t="s">
        <v>236</v>
      </c>
      <c r="J6" s="23" t="s">
        <v>237</v>
      </c>
      <c r="K6" s="23" t="s">
        <v>238</v>
      </c>
      <c r="L6" s="23" t="s">
        <v>239</v>
      </c>
      <c r="M6" s="23" t="s">
        <v>240</v>
      </c>
      <c r="N6" s="23" t="s">
        <v>241</v>
      </c>
      <c r="O6" s="23" t="s">
        <v>242</v>
      </c>
      <c r="P6" s="23" t="s">
        <v>243</v>
      </c>
      <c r="Q6" s="23" t="s">
        <v>244</v>
      </c>
      <c r="R6" s="24" t="s">
        <v>245</v>
      </c>
    </row>
    <row r="7" spans="2:20">
      <c r="B7" s="80" t="s">
        <v>246</v>
      </c>
      <c r="C7" s="132" t="s">
        <v>259</v>
      </c>
      <c r="D7" s="9">
        <v>1.8025951152005198E-2</v>
      </c>
      <c r="E7" s="9">
        <v>4.4153191038451304E-3</v>
      </c>
      <c r="F7" s="9">
        <v>-4.2267713808728603E-2</v>
      </c>
      <c r="G7" s="9">
        <v>-5.25804907340294E-2</v>
      </c>
      <c r="H7" s="9">
        <v>-7.6088271457329798E-2</v>
      </c>
      <c r="I7" s="9">
        <v>-4.0136104045603499E-2</v>
      </c>
      <c r="J7" s="9">
        <v>-5.8462749021366597E-2</v>
      </c>
      <c r="K7" s="9">
        <v>-0.114886261180029</v>
      </c>
      <c r="L7" s="9">
        <v>-0.26908677769317602</v>
      </c>
      <c r="M7" s="9">
        <v>0.145203108031742</v>
      </c>
      <c r="N7" s="9">
        <v>0.179256417486093</v>
      </c>
      <c r="O7" s="9">
        <v>6.12016361127782E-2</v>
      </c>
      <c r="P7" s="9">
        <v>-0.19163681855381001</v>
      </c>
      <c r="Q7" s="9">
        <v>-0.24060779549171199</v>
      </c>
      <c r="R7" s="17">
        <v>-0.23216650253115301</v>
      </c>
    </row>
    <row r="8" spans="2:20">
      <c r="B8" s="80" t="s">
        <v>247</v>
      </c>
      <c r="C8" s="132" t="s">
        <v>410</v>
      </c>
      <c r="D8" s="9">
        <v>-0.348884012296304</v>
      </c>
      <c r="E8" s="9">
        <v>-0.48962492145421599</v>
      </c>
      <c r="F8" s="9">
        <v>-0.39342582569944401</v>
      </c>
      <c r="G8" s="9">
        <v>-9.9657816505873895E-2</v>
      </c>
      <c r="H8" s="9">
        <v>-9.4646475361042204E-2</v>
      </c>
      <c r="I8" s="9">
        <v>-3.6730049344468003E-2</v>
      </c>
      <c r="J8" s="9">
        <v>0.16596563441508699</v>
      </c>
      <c r="K8" s="9">
        <v>-1.90632870750774</v>
      </c>
      <c r="L8" s="9">
        <v>-4.4233199394402803E-2</v>
      </c>
      <c r="M8" s="9">
        <v>-1.63629636569002</v>
      </c>
      <c r="N8" s="9">
        <v>-2.6414046301865302</v>
      </c>
      <c r="O8" s="9">
        <v>-0.37219683264087799</v>
      </c>
      <c r="P8" s="9">
        <v>-7.9121945892535503E-2</v>
      </c>
      <c r="Q8" s="9">
        <v>2.19793883165141E-3</v>
      </c>
      <c r="R8" s="17">
        <v>-2.55861033413314E-2</v>
      </c>
    </row>
    <row r="9" spans="2:20">
      <c r="B9" s="80" t="s">
        <v>248</v>
      </c>
      <c r="C9" s="132" t="s">
        <v>410</v>
      </c>
      <c r="D9" s="9">
        <v>0.22335404751098101</v>
      </c>
      <c r="E9" s="9">
        <v>0.26427399661627599</v>
      </c>
      <c r="F9" s="9">
        <v>0.60658359413435603</v>
      </c>
      <c r="G9" s="9">
        <v>1.0506438647523699</v>
      </c>
      <c r="H9" s="9">
        <v>0.71705175360481099</v>
      </c>
      <c r="I9" s="9">
        <v>0.73105785042965798</v>
      </c>
      <c r="J9" s="9">
        <v>0.17903409680031601</v>
      </c>
      <c r="K9" s="9">
        <v>-1.6234456769665</v>
      </c>
      <c r="L9" s="9">
        <v>-2.5614863945970798</v>
      </c>
      <c r="M9" s="9">
        <v>0.87575079374393106</v>
      </c>
      <c r="N9" s="9">
        <v>0.205585882623574</v>
      </c>
      <c r="O9" s="9">
        <v>0.112865030516171</v>
      </c>
      <c r="P9" s="9">
        <v>-0.59906413114823598</v>
      </c>
      <c r="Q9" s="9">
        <v>-0.56696165078539795</v>
      </c>
      <c r="R9" s="17">
        <v>-0.79294309106705496</v>
      </c>
    </row>
    <row r="10" spans="2:20">
      <c r="B10" s="80" t="s">
        <v>249</v>
      </c>
      <c r="C10" s="132" t="s">
        <v>410</v>
      </c>
      <c r="D10" s="9">
        <v>-7.4945126059834694E-2</v>
      </c>
      <c r="E10" s="9">
        <v>3.30001116698649E-3</v>
      </c>
      <c r="F10" s="9">
        <v>8.9707299596461607E-2</v>
      </c>
      <c r="G10" s="9">
        <v>7.0751795523401995E-2</v>
      </c>
      <c r="H10" s="9">
        <v>-3.70524606570432E-2</v>
      </c>
      <c r="I10" s="9">
        <v>9.0659564583564098E-2</v>
      </c>
      <c r="J10" s="9">
        <v>-3.36049944673023E-2</v>
      </c>
      <c r="K10" s="9">
        <v>-3.6499936211715801E-2</v>
      </c>
      <c r="L10" s="9">
        <v>-6.7923209073923199E-2</v>
      </c>
      <c r="M10" s="9">
        <v>-1.94605811875485</v>
      </c>
      <c r="N10" s="9">
        <v>-2.0621630869945999</v>
      </c>
      <c r="O10" s="9">
        <v>-2.2413469298730799</v>
      </c>
      <c r="P10" s="9">
        <v>-0.91281383897888202</v>
      </c>
      <c r="Q10" s="9">
        <v>-0.24230587269283199</v>
      </c>
      <c r="R10" s="17">
        <v>-9.7035444337353796E-2</v>
      </c>
    </row>
    <row r="11" spans="2:20">
      <c r="B11" s="80" t="s">
        <v>250</v>
      </c>
      <c r="C11" s="132" t="s">
        <v>410</v>
      </c>
      <c r="D11" s="9">
        <v>-0.81430347958154403</v>
      </c>
      <c r="E11" s="9">
        <v>-1.5277539066271499</v>
      </c>
      <c r="F11" s="9">
        <v>-1.8387512004070301</v>
      </c>
      <c r="G11" s="9">
        <v>-0.14467654939187899</v>
      </c>
      <c r="H11" s="9">
        <v>-0.32433831150625703</v>
      </c>
      <c r="I11" s="9">
        <v>-1.2977481076194599</v>
      </c>
      <c r="J11" s="9">
        <v>-1.1534652066853599</v>
      </c>
      <c r="K11" s="9">
        <v>3.0036880917286998E-2</v>
      </c>
      <c r="L11" s="9">
        <v>-7.9669155390421006E-2</v>
      </c>
      <c r="M11" s="9">
        <v>-1.19180642020841</v>
      </c>
      <c r="N11" s="9">
        <v>-1.4016869052129901</v>
      </c>
      <c r="O11" s="9">
        <v>-1.0346528284635099</v>
      </c>
      <c r="P11" s="9">
        <v>-4.2553401000350703E-2</v>
      </c>
      <c r="Q11" s="9">
        <v>8.2429187862458703E-2</v>
      </c>
      <c r="R11" s="17">
        <v>9.8097596214153898E-2</v>
      </c>
    </row>
    <row r="12" spans="2:20">
      <c r="B12" s="80" t="s">
        <v>251</v>
      </c>
      <c r="C12" s="132" t="s">
        <v>410</v>
      </c>
      <c r="D12" s="9">
        <v>1.2586859351617801</v>
      </c>
      <c r="E12" s="9">
        <v>1.89829963908275</v>
      </c>
      <c r="F12" s="9">
        <v>-0.326051191535147</v>
      </c>
      <c r="G12" s="9">
        <v>-0.89806354087217599</v>
      </c>
      <c r="H12" s="9">
        <v>0.55222959026617902</v>
      </c>
      <c r="I12" s="9">
        <v>-0.99096468629342005</v>
      </c>
      <c r="J12" s="9">
        <v>2.4029803916408201</v>
      </c>
      <c r="K12" s="9">
        <v>1.8538915286122799E-2</v>
      </c>
      <c r="L12" s="9">
        <v>-0.189414694101466</v>
      </c>
      <c r="M12" s="9">
        <v>0.142153495690759</v>
      </c>
      <c r="N12" s="9">
        <v>0.34186989999028999</v>
      </c>
      <c r="O12" s="9">
        <v>0.559109663291254</v>
      </c>
      <c r="P12" s="9">
        <v>-0.49745594304986201</v>
      </c>
      <c r="Q12" s="9">
        <v>-0.209762726377001</v>
      </c>
      <c r="R12" s="17">
        <v>0.24634672042877401</v>
      </c>
    </row>
    <row r="13" spans="2:20">
      <c r="B13" s="80" t="s">
        <v>252</v>
      </c>
      <c r="C13" s="132" t="s">
        <v>410</v>
      </c>
      <c r="D13" s="9">
        <v>0.14664446818580201</v>
      </c>
      <c r="E13" s="9">
        <v>-5.1256724309014297E-2</v>
      </c>
      <c r="F13" s="9">
        <v>-1.48664990579249</v>
      </c>
      <c r="G13" s="9">
        <v>-0.94345071269882397</v>
      </c>
      <c r="H13" s="9">
        <v>-0.44437873900586999</v>
      </c>
      <c r="I13" s="9">
        <v>-1.1638677322931299</v>
      </c>
      <c r="J13" s="9">
        <v>-0.199303476651815</v>
      </c>
      <c r="K13" s="9">
        <v>-1.84043765608134</v>
      </c>
      <c r="L13" s="9">
        <v>-0.171827301479554</v>
      </c>
      <c r="M13" s="9">
        <v>1.1545280908689199</v>
      </c>
      <c r="N13" s="9">
        <v>1.2411160738593401</v>
      </c>
      <c r="O13" s="9">
        <v>0.90338029827767796</v>
      </c>
      <c r="P13" s="9">
        <v>1.17297887432982</v>
      </c>
      <c r="Q13" s="9">
        <v>0.88515505290697505</v>
      </c>
      <c r="R13" s="17">
        <v>-0.135440175868562</v>
      </c>
    </row>
    <row r="14" spans="2:20">
      <c r="B14" s="7" t="s">
        <v>253</v>
      </c>
      <c r="C14" s="133" t="s">
        <v>410</v>
      </c>
      <c r="D14" s="20">
        <v>0.15682511136685701</v>
      </c>
      <c r="E14" s="20">
        <v>0.57916009795433498</v>
      </c>
      <c r="F14" s="20">
        <v>0.817630289902889</v>
      </c>
      <c r="G14" s="20">
        <v>0.113281943650273</v>
      </c>
      <c r="H14" s="20">
        <v>0.124630475804806</v>
      </c>
      <c r="I14" s="20">
        <v>0.27929192095199401</v>
      </c>
      <c r="J14" s="20">
        <v>0.180839583747685</v>
      </c>
      <c r="K14" s="20">
        <v>7.4223733468212899E-2</v>
      </c>
      <c r="L14" s="20">
        <v>1.6948011056048599E-2</v>
      </c>
      <c r="M14" s="20">
        <v>-2.2572914493706202</v>
      </c>
      <c r="N14" s="20">
        <v>-2.6639622114863499</v>
      </c>
      <c r="O14" s="20">
        <v>-0.73601669079708798</v>
      </c>
      <c r="P14" s="20">
        <v>-0.27451229539205202</v>
      </c>
      <c r="Q14" s="20">
        <v>-0.13095237756141501</v>
      </c>
      <c r="R14" s="21">
        <v>1.7488397297761801E-2</v>
      </c>
    </row>
    <row r="16" spans="2:20"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</row>
    <row r="17" spans="2:20">
      <c r="B17" s="100" t="s">
        <v>260</v>
      </c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</row>
    <row r="19" spans="2:20">
      <c r="B19" s="22" t="s">
        <v>230</v>
      </c>
      <c r="C19" s="24" t="s">
        <v>255</v>
      </c>
      <c r="D19" s="23" t="s">
        <v>231</v>
      </c>
      <c r="E19" s="23" t="s">
        <v>232</v>
      </c>
      <c r="F19" s="23" t="s">
        <v>233</v>
      </c>
      <c r="G19" s="23" t="s">
        <v>234</v>
      </c>
      <c r="H19" s="23" t="s">
        <v>235</v>
      </c>
      <c r="I19" s="23" t="s">
        <v>236</v>
      </c>
      <c r="J19" s="23" t="s">
        <v>237</v>
      </c>
      <c r="K19" s="23" t="s">
        <v>238</v>
      </c>
      <c r="L19" s="23" t="s">
        <v>239</v>
      </c>
      <c r="M19" s="23" t="s">
        <v>240</v>
      </c>
      <c r="N19" s="23" t="s">
        <v>241</v>
      </c>
      <c r="O19" s="23" t="s">
        <v>242</v>
      </c>
      <c r="P19" s="23" t="s">
        <v>243</v>
      </c>
      <c r="Q19" s="23" t="s">
        <v>244</v>
      </c>
      <c r="R19" s="24" t="s">
        <v>245</v>
      </c>
    </row>
    <row r="20" spans="2:20">
      <c r="B20" s="80" t="s">
        <v>246</v>
      </c>
      <c r="C20" s="25" t="s">
        <v>258</v>
      </c>
      <c r="D20" s="9">
        <v>0.156381385693103</v>
      </c>
      <c r="E20" s="9">
        <v>0.30096961233466801</v>
      </c>
      <c r="F20" s="9">
        <v>0.547856664534354</v>
      </c>
      <c r="G20" s="9">
        <v>0.88137348228396395</v>
      </c>
      <c r="H20" s="9">
        <v>0.83957041926897102</v>
      </c>
      <c r="I20" s="9">
        <v>0.71440327095804401</v>
      </c>
      <c r="J20" s="9">
        <v>0.55385556696598104</v>
      </c>
      <c r="K20" s="9">
        <v>0.80642244502722704</v>
      </c>
      <c r="L20" s="9">
        <v>0.46121992931865202</v>
      </c>
      <c r="M20" s="9">
        <v>8.1002621307235304E-2</v>
      </c>
      <c r="N20" s="9">
        <v>7.5888431478383103E-2</v>
      </c>
      <c r="O20" s="9">
        <v>0.23178349216552099</v>
      </c>
      <c r="P20" s="9">
        <v>0.49015371509136801</v>
      </c>
      <c r="Q20" s="9">
        <v>0.60017797270433304</v>
      </c>
      <c r="R20" s="17">
        <v>0.64265998145004299</v>
      </c>
    </row>
    <row r="21" spans="2:20">
      <c r="B21" s="80" t="s">
        <v>247</v>
      </c>
      <c r="C21" s="25" t="s">
        <v>257</v>
      </c>
      <c r="D21" s="9">
        <v>74.660882235843204</v>
      </c>
      <c r="E21" s="9">
        <v>30.7108519989131</v>
      </c>
      <c r="F21" s="9">
        <v>14.456912044432</v>
      </c>
      <c r="G21" s="9">
        <v>2.1134100777798399</v>
      </c>
      <c r="H21" s="9">
        <v>3.5389213807920301</v>
      </c>
      <c r="I21" s="9">
        <v>11.095623517155399</v>
      </c>
      <c r="J21" s="9">
        <v>19.460690069101599</v>
      </c>
      <c r="K21" s="9">
        <v>15.4099565413854</v>
      </c>
      <c r="L21" s="9">
        <v>1.43714044679382</v>
      </c>
      <c r="M21" s="9">
        <v>23.192551335625001</v>
      </c>
      <c r="N21" s="9">
        <v>27.654716187294099</v>
      </c>
      <c r="O21" s="9">
        <v>12.198056005304901</v>
      </c>
      <c r="P21" s="9">
        <v>2.8106655847106001</v>
      </c>
      <c r="Q21" s="9">
        <v>2.6314819394328501</v>
      </c>
      <c r="R21" s="17">
        <v>1.83227040675911</v>
      </c>
    </row>
    <row r="22" spans="2:20">
      <c r="B22" s="80" t="s">
        <v>248</v>
      </c>
      <c r="C22" s="25" t="s">
        <v>257</v>
      </c>
      <c r="D22" s="9">
        <v>8.9412576652547204E-2</v>
      </c>
      <c r="E22" s="9">
        <v>7.8218172504248507E-2</v>
      </c>
      <c r="F22" s="9">
        <v>8.5979686069036998E-2</v>
      </c>
      <c r="G22" s="9">
        <v>0.161537378759749</v>
      </c>
      <c r="H22" s="9">
        <v>0.14673474722909099</v>
      </c>
      <c r="I22" s="9">
        <v>0.10054053230088</v>
      </c>
      <c r="J22" s="9">
        <v>0.13093120174725101</v>
      </c>
      <c r="K22" s="9">
        <v>0.97093522348539596</v>
      </c>
      <c r="L22" s="9">
        <v>0.90091447422480098</v>
      </c>
      <c r="M22" s="9">
        <v>0.31342165357875701</v>
      </c>
      <c r="N22" s="9">
        <v>0.42147313831238897</v>
      </c>
      <c r="O22" s="9">
        <v>0.326072768530558</v>
      </c>
      <c r="P22" s="9">
        <v>0.48578457060588698</v>
      </c>
      <c r="Q22" s="9">
        <v>0.403669094020912</v>
      </c>
      <c r="R22" s="17">
        <v>0.43640186553590499</v>
      </c>
    </row>
    <row r="23" spans="2:20">
      <c r="B23" s="80" t="s">
        <v>249</v>
      </c>
      <c r="C23" s="25" t="s">
        <v>257</v>
      </c>
      <c r="D23" s="9">
        <v>1.19226756613687</v>
      </c>
      <c r="E23" s="9">
        <v>0.94464287527829205</v>
      </c>
      <c r="F23" s="9">
        <v>0.54769906922224998</v>
      </c>
      <c r="G23" s="9">
        <v>0.86568213891217305</v>
      </c>
      <c r="H23" s="9">
        <v>1.18688652368512</v>
      </c>
      <c r="I23" s="9">
        <v>0.63846477586859196</v>
      </c>
      <c r="J23" s="9">
        <v>1.3983907228373</v>
      </c>
      <c r="K23" s="9">
        <v>1.4363561164770999</v>
      </c>
      <c r="L23" s="9">
        <v>3.0437886585766498</v>
      </c>
      <c r="M23" s="9">
        <v>8.7411085878008699</v>
      </c>
      <c r="N23" s="9">
        <v>8.7580775852967907</v>
      </c>
      <c r="O23" s="9">
        <v>9.6703784283627297</v>
      </c>
      <c r="P23" s="9">
        <v>11.0909868231854</v>
      </c>
      <c r="Q23" s="9">
        <v>7.3625627437162597</v>
      </c>
      <c r="R23" s="17">
        <v>2.76171052177529</v>
      </c>
    </row>
    <row r="24" spans="2:20">
      <c r="B24" s="80" t="s">
        <v>250</v>
      </c>
      <c r="C24" s="25" t="s">
        <v>257</v>
      </c>
      <c r="D24" s="9">
        <v>3.8758069477647599</v>
      </c>
      <c r="E24" s="9">
        <v>6.3098404872147098</v>
      </c>
      <c r="F24" s="9">
        <v>7.0813955962331496</v>
      </c>
      <c r="G24" s="9">
        <v>3.3911278893618602</v>
      </c>
      <c r="H24" s="9">
        <v>4.3913693709737602</v>
      </c>
      <c r="I24" s="9">
        <v>6.7115626405947797</v>
      </c>
      <c r="J24" s="9">
        <v>6.4990625547722498</v>
      </c>
      <c r="K24" s="9">
        <v>2.0431681823499699</v>
      </c>
      <c r="L24" s="9">
        <v>2.3213129408133599</v>
      </c>
      <c r="M24" s="9">
        <v>4.2349639329271298</v>
      </c>
      <c r="N24" s="9">
        <v>4.5504007593090696</v>
      </c>
      <c r="O24" s="9">
        <v>5.1451698288307099</v>
      </c>
      <c r="P24" s="9">
        <v>3.7758618714492802</v>
      </c>
      <c r="Q24" s="9">
        <v>3.4258682830913698</v>
      </c>
      <c r="R24" s="17">
        <v>2.9268689010197302</v>
      </c>
    </row>
    <row r="25" spans="2:20">
      <c r="B25" s="80" t="s">
        <v>251</v>
      </c>
      <c r="C25" s="25" t="s">
        <v>257</v>
      </c>
      <c r="D25" s="9">
        <v>9.9602440650839803</v>
      </c>
      <c r="E25" s="9">
        <v>11.7458013607708</v>
      </c>
      <c r="F25" s="9">
        <v>11.4843097334138</v>
      </c>
      <c r="G25" s="9">
        <v>3.5951097467217998</v>
      </c>
      <c r="H25" s="9">
        <v>4.4990223057372498</v>
      </c>
      <c r="I25" s="9">
        <v>7.6910317768961702</v>
      </c>
      <c r="J25" s="9">
        <v>7.5092285298453101</v>
      </c>
      <c r="K25" s="9">
        <v>2.5679840452285401</v>
      </c>
      <c r="L25" s="9">
        <v>2.3327597339851001</v>
      </c>
      <c r="M25" s="9">
        <v>2.4512031645382</v>
      </c>
      <c r="N25" s="9">
        <v>2.5981118062815001</v>
      </c>
      <c r="O25" s="9">
        <v>2.6570309395518099</v>
      </c>
      <c r="P25" s="9">
        <v>2.6339047063522099</v>
      </c>
      <c r="Q25" s="9">
        <v>2.6565293476420702</v>
      </c>
      <c r="R25" s="17">
        <v>2.7739726754626099</v>
      </c>
    </row>
    <row r="26" spans="2:20">
      <c r="B26" s="80" t="s">
        <v>252</v>
      </c>
      <c r="C26" s="25" t="s">
        <v>257</v>
      </c>
      <c r="D26" s="9">
        <v>1.3958932307158001</v>
      </c>
      <c r="E26" s="9">
        <v>1.8490198820867001</v>
      </c>
      <c r="F26" s="9">
        <v>4.5055478455868396</v>
      </c>
      <c r="G26" s="9">
        <v>6.9272262925863997</v>
      </c>
      <c r="H26" s="9">
        <v>4.082774709683</v>
      </c>
      <c r="I26" s="9">
        <v>5.4533177826584103</v>
      </c>
      <c r="J26" s="9">
        <v>2.5067813971906001</v>
      </c>
      <c r="K26" s="9">
        <v>6.2217610786495001</v>
      </c>
      <c r="L26" s="9">
        <v>3.4075024260244602</v>
      </c>
      <c r="M26" s="9">
        <v>1.5668000720266999</v>
      </c>
      <c r="N26" s="9">
        <v>1.52156406723604</v>
      </c>
      <c r="O26" s="9">
        <v>2.0138706772268602</v>
      </c>
      <c r="P26" s="9">
        <v>2.7210300142670598</v>
      </c>
      <c r="Q26" s="9">
        <v>2.54050779630639</v>
      </c>
      <c r="R26" s="17">
        <v>2.9312786967025302</v>
      </c>
    </row>
    <row r="27" spans="2:20">
      <c r="B27" s="7" t="s">
        <v>253</v>
      </c>
      <c r="C27" s="26" t="s">
        <v>257</v>
      </c>
      <c r="D27" s="20">
        <v>21.421205848277602</v>
      </c>
      <c r="E27" s="20">
        <v>10.844248984744301</v>
      </c>
      <c r="F27" s="20">
        <v>13.684031386284699</v>
      </c>
      <c r="G27" s="20">
        <v>2.33430345670478</v>
      </c>
      <c r="H27" s="20">
        <v>2.6053489958977698</v>
      </c>
      <c r="I27" s="20">
        <v>2.9220330925873998</v>
      </c>
      <c r="J27" s="20">
        <v>3.1476226783289398</v>
      </c>
      <c r="K27" s="20">
        <v>2.5794364121309101</v>
      </c>
      <c r="L27" s="20">
        <v>3.2149392217992201</v>
      </c>
      <c r="M27" s="20">
        <v>9.3897235417342397</v>
      </c>
      <c r="N27" s="20">
        <v>9.7783394541801094</v>
      </c>
      <c r="O27" s="20">
        <v>4.3291796701364804</v>
      </c>
      <c r="P27" s="20">
        <v>3.6020431598637299</v>
      </c>
      <c r="Q27" s="20">
        <v>3.1572577286368801</v>
      </c>
      <c r="R27" s="21">
        <v>2.81136771199054</v>
      </c>
    </row>
    <row r="30" spans="2:20">
      <c r="B30" s="100" t="s">
        <v>261</v>
      </c>
    </row>
    <row r="32" spans="2:20">
      <c r="B32" s="22" t="s">
        <v>230</v>
      </c>
      <c r="C32" s="24" t="s">
        <v>255</v>
      </c>
      <c r="D32" s="23" t="s">
        <v>231</v>
      </c>
      <c r="E32" s="23" t="s">
        <v>232</v>
      </c>
      <c r="F32" s="23" t="s">
        <v>233</v>
      </c>
      <c r="G32" s="23" t="s">
        <v>234</v>
      </c>
      <c r="H32" s="23" t="s">
        <v>235</v>
      </c>
      <c r="I32" s="23" t="s">
        <v>236</v>
      </c>
      <c r="J32" s="23" t="s">
        <v>237</v>
      </c>
      <c r="K32" s="23" t="s">
        <v>238</v>
      </c>
      <c r="L32" s="23" t="s">
        <v>239</v>
      </c>
      <c r="M32" s="23" t="s">
        <v>240</v>
      </c>
      <c r="N32" s="23" t="s">
        <v>241</v>
      </c>
      <c r="O32" s="23" t="s">
        <v>242</v>
      </c>
      <c r="P32" s="23" t="s">
        <v>243</v>
      </c>
      <c r="Q32" s="23" t="s">
        <v>244</v>
      </c>
      <c r="R32" s="24" t="s">
        <v>245</v>
      </c>
    </row>
    <row r="33" spans="2:18">
      <c r="B33" s="80" t="s">
        <v>246</v>
      </c>
      <c r="C33" s="25" t="s">
        <v>258</v>
      </c>
      <c r="D33" s="136">
        <v>0.17440733684510801</v>
      </c>
      <c r="E33" s="137">
        <v>0.30538493143851297</v>
      </c>
      <c r="F33" s="137">
        <v>0.50558895072562504</v>
      </c>
      <c r="G33" s="137">
        <v>0.82879299154993502</v>
      </c>
      <c r="H33" s="137">
        <v>0.76348214781164103</v>
      </c>
      <c r="I33" s="137">
        <v>0.67426716691244104</v>
      </c>
      <c r="J33" s="137">
        <v>0.49539281794461498</v>
      </c>
      <c r="K33" s="137">
        <v>0.69153618384719895</v>
      </c>
      <c r="L33" s="137">
        <v>0.19213315162547601</v>
      </c>
      <c r="M33" s="137">
        <v>0.22620572933897801</v>
      </c>
      <c r="N33" s="137">
        <v>0.25514484896447598</v>
      </c>
      <c r="O33" s="137">
        <v>0.29298512827829898</v>
      </c>
      <c r="P33" s="137">
        <v>0.29851689653755797</v>
      </c>
      <c r="Q33" s="137">
        <v>0.35957017721262102</v>
      </c>
      <c r="R33" s="138">
        <v>0.41049347891889099</v>
      </c>
    </row>
    <row r="34" spans="2:18">
      <c r="B34" s="80" t="s">
        <v>247</v>
      </c>
      <c r="C34" s="25" t="s">
        <v>257</v>
      </c>
      <c r="D34" s="8">
        <v>73.231498471440105</v>
      </c>
      <c r="E34" s="9">
        <v>28.7048503229767</v>
      </c>
      <c r="F34" s="9">
        <v>12.845039708837399</v>
      </c>
      <c r="G34" s="9">
        <v>1.70511029937561</v>
      </c>
      <c r="H34" s="9">
        <v>3.15115315275367</v>
      </c>
      <c r="I34" s="9">
        <v>10.945139876895899</v>
      </c>
      <c r="J34" s="9">
        <v>20.140654111364199</v>
      </c>
      <c r="K34" s="9">
        <v>7.5996952279123597</v>
      </c>
      <c r="L34" s="9">
        <v>1.25591627247348</v>
      </c>
      <c r="M34" s="9">
        <v>16.4886171442161</v>
      </c>
      <c r="N34" s="9">
        <v>16.832836248579099</v>
      </c>
      <c r="O34" s="9">
        <v>10.6731592172936</v>
      </c>
      <c r="P34" s="9">
        <v>2.4865016193789899</v>
      </c>
      <c r="Q34" s="9">
        <v>2.6404869324115601</v>
      </c>
      <c r="R34" s="17">
        <v>1.72744370383935</v>
      </c>
    </row>
    <row r="35" spans="2:18">
      <c r="B35" s="80" t="s">
        <v>248</v>
      </c>
      <c r="C35" s="25" t="s">
        <v>257</v>
      </c>
      <c r="D35" s="8">
        <v>0.101488388156388</v>
      </c>
      <c r="E35" s="9">
        <v>9.2506353103921704E-2</v>
      </c>
      <c r="F35" s="9">
        <v>0.11877510314662</v>
      </c>
      <c r="G35" s="9">
        <v>0.21834126214490701</v>
      </c>
      <c r="H35" s="9">
        <v>0.185502711864273</v>
      </c>
      <c r="I35" s="9">
        <v>0.140065747530113</v>
      </c>
      <c r="J35" s="9">
        <v>0.14061082040567199</v>
      </c>
      <c r="K35" s="9">
        <v>0.88316236151919703</v>
      </c>
      <c r="L35" s="9">
        <v>0.76242570621048</v>
      </c>
      <c r="M35" s="9">
        <v>0.36076980610807702</v>
      </c>
      <c r="N35" s="9">
        <v>0.432588300066021</v>
      </c>
      <c r="O35" s="9">
        <v>0.332174904798411</v>
      </c>
      <c r="P35" s="9">
        <v>0.45339569918369899</v>
      </c>
      <c r="Q35" s="9">
        <v>0.37301586834138001</v>
      </c>
      <c r="R35" s="17">
        <v>0.39353077630467898</v>
      </c>
    </row>
    <row r="36" spans="2:18">
      <c r="B36" s="80" t="s">
        <v>249</v>
      </c>
      <c r="C36" s="25" t="s">
        <v>257</v>
      </c>
      <c r="D36" s="8">
        <v>1.11246124143628</v>
      </c>
      <c r="E36" s="9">
        <v>0.94815693651955002</v>
      </c>
      <c r="F36" s="9">
        <v>0.643225092807719</v>
      </c>
      <c r="G36" s="9">
        <v>0.94102313923528802</v>
      </c>
      <c r="H36" s="9">
        <v>1.1474307129925001</v>
      </c>
      <c r="I36" s="9">
        <v>0.735004831623425</v>
      </c>
      <c r="J36" s="9">
        <v>1.3626059928486201</v>
      </c>
      <c r="K36" s="9">
        <v>1.39748866886567</v>
      </c>
      <c r="L36" s="9">
        <v>2.9714597165486998</v>
      </c>
      <c r="M36" s="9">
        <v>6.6688224462369599</v>
      </c>
      <c r="N36" s="9">
        <v>6.5621555079244001</v>
      </c>
      <c r="O36" s="9">
        <v>7.2836500277820502</v>
      </c>
      <c r="P36" s="9">
        <v>10.1189647390999</v>
      </c>
      <c r="Q36" s="9">
        <v>7.1045400787394399</v>
      </c>
      <c r="R36" s="17">
        <v>2.6583810247767801</v>
      </c>
    </row>
    <row r="37" spans="2:18">
      <c r="B37" s="80" t="s">
        <v>250</v>
      </c>
      <c r="C37" s="25" t="s">
        <v>257</v>
      </c>
      <c r="D37" s="8">
        <v>3.3390073213449698</v>
      </c>
      <c r="E37" s="9">
        <v>5.3027249008239199</v>
      </c>
      <c r="F37" s="9">
        <v>5.8692664795005696</v>
      </c>
      <c r="G37" s="9">
        <v>3.29575519403067</v>
      </c>
      <c r="H37" s="9">
        <v>4.17756126525419</v>
      </c>
      <c r="I37" s="9">
        <v>5.8560699197297001</v>
      </c>
      <c r="J37" s="9">
        <v>5.7386830309672998</v>
      </c>
      <c r="K37" s="9">
        <v>2.0629688916180902</v>
      </c>
      <c r="L37" s="9">
        <v>2.2687939796114098</v>
      </c>
      <c r="M37" s="9">
        <v>3.4493093739396898</v>
      </c>
      <c r="N37" s="9">
        <v>3.62639020803093</v>
      </c>
      <c r="O37" s="9">
        <v>4.4631129965563296</v>
      </c>
      <c r="P37" s="9">
        <v>3.7478101065573801</v>
      </c>
      <c r="Q37" s="9">
        <v>3.48020669421224</v>
      </c>
      <c r="R37" s="17">
        <v>2.9915361342083902</v>
      </c>
    </row>
    <row r="38" spans="2:18">
      <c r="B38" s="80" t="s">
        <v>251</v>
      </c>
      <c r="C38" s="25" t="s">
        <v>257</v>
      </c>
      <c r="D38" s="8">
        <v>10.4004205161204</v>
      </c>
      <c r="E38" s="9">
        <v>12.409657827894801</v>
      </c>
      <c r="F38" s="9">
        <v>11.3702860104684</v>
      </c>
      <c r="G38" s="9">
        <v>3.2810469521967298</v>
      </c>
      <c r="H38" s="9">
        <v>4.6921431267539901</v>
      </c>
      <c r="I38" s="9">
        <v>7.3444804200169997</v>
      </c>
      <c r="J38" s="9">
        <v>8.3495774613415499</v>
      </c>
      <c r="K38" s="9">
        <v>2.5744673098053101</v>
      </c>
      <c r="L38" s="9">
        <v>2.2665193117363098</v>
      </c>
      <c r="M38" s="9">
        <v>2.50091582079946</v>
      </c>
      <c r="N38" s="9">
        <v>2.7176675072630601</v>
      </c>
      <c r="O38" s="9">
        <v>2.8525577985184798</v>
      </c>
      <c r="P38" s="9">
        <v>2.4599388381068299</v>
      </c>
      <c r="Q38" s="9">
        <v>2.58317299251248</v>
      </c>
      <c r="R38" s="17">
        <v>2.8601228596297701</v>
      </c>
    </row>
    <row r="39" spans="2:18">
      <c r="B39" s="80" t="s">
        <v>252</v>
      </c>
      <c r="C39" s="25" t="s">
        <v>257</v>
      </c>
      <c r="D39" s="8">
        <v>1.4400891414426</v>
      </c>
      <c r="E39" s="9">
        <v>1.83357206029203</v>
      </c>
      <c r="F39" s="9">
        <v>4.05749926024804</v>
      </c>
      <c r="G39" s="9">
        <v>6.6428878242526102</v>
      </c>
      <c r="H39" s="9">
        <v>3.94884723651636</v>
      </c>
      <c r="I39" s="9">
        <v>5.1025497309849097</v>
      </c>
      <c r="J39" s="9">
        <v>2.4467150423487398</v>
      </c>
      <c r="K39" s="9">
        <v>5.6670874564345004</v>
      </c>
      <c r="L39" s="9">
        <v>3.3557168784987499</v>
      </c>
      <c r="M39" s="9">
        <v>1.91475332977233</v>
      </c>
      <c r="N39" s="9">
        <v>1.8956133299220701</v>
      </c>
      <c r="O39" s="9">
        <v>2.2861326691653701</v>
      </c>
      <c r="P39" s="9">
        <v>3.0745439944099702</v>
      </c>
      <c r="Q39" s="9">
        <v>2.80727703882624</v>
      </c>
      <c r="R39" s="17">
        <v>2.8904595509443398</v>
      </c>
    </row>
    <row r="40" spans="2:18">
      <c r="B40" s="7" t="s">
        <v>253</v>
      </c>
      <c r="C40" s="26" t="s">
        <v>257</v>
      </c>
      <c r="D40" s="19">
        <v>21.566880241552301</v>
      </c>
      <c r="E40" s="20">
        <v>11.382229127994901</v>
      </c>
      <c r="F40" s="20">
        <v>14.443525802494699</v>
      </c>
      <c r="G40" s="20">
        <v>2.43953072717443</v>
      </c>
      <c r="H40" s="20">
        <v>2.7211178851283599</v>
      </c>
      <c r="I40" s="20">
        <v>3.1814665517866398</v>
      </c>
      <c r="J40" s="20">
        <v>3.3156040456807001</v>
      </c>
      <c r="K40" s="20">
        <v>2.6483826239035499</v>
      </c>
      <c r="L40" s="20">
        <v>3.2306821803489298</v>
      </c>
      <c r="M40" s="20">
        <v>7.29293203006082</v>
      </c>
      <c r="N40" s="20">
        <v>7.3037926454280804</v>
      </c>
      <c r="O40" s="20">
        <v>3.6454958905591499</v>
      </c>
      <c r="P40" s="20">
        <v>3.34704948105077</v>
      </c>
      <c r="Q40" s="20">
        <v>3.03561644311268</v>
      </c>
      <c r="R40" s="21">
        <v>2.8276126337603702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F5CDC-EB4C-C341-9E1C-F9ED93D6487D}">
  <dimension ref="B2:D20"/>
  <sheetViews>
    <sheetView workbookViewId="0">
      <selection activeCell="E26" sqref="E26"/>
    </sheetView>
  </sheetViews>
  <sheetFormatPr baseColWidth="10" defaultRowHeight="16"/>
  <cols>
    <col min="2" max="2" width="20.5" customWidth="1"/>
    <col min="3" max="3" width="14.33203125" customWidth="1"/>
    <col min="4" max="4" width="16.5" bestFit="1" customWidth="1"/>
  </cols>
  <sheetData>
    <row r="2" spans="2:4">
      <c r="B2" s="1" t="s">
        <v>401</v>
      </c>
    </row>
    <row r="4" spans="2:4">
      <c r="B4" s="22" t="s">
        <v>116</v>
      </c>
      <c r="C4" s="36" t="s">
        <v>12</v>
      </c>
      <c r="D4" s="24" t="s">
        <v>400</v>
      </c>
    </row>
    <row r="5" spans="2:4">
      <c r="B5" s="80" t="s">
        <v>21</v>
      </c>
      <c r="C5" s="279" t="s">
        <v>7</v>
      </c>
      <c r="D5" s="25">
        <v>0.57499999999999996</v>
      </c>
    </row>
    <row r="6" spans="2:4">
      <c r="B6" s="80" t="s">
        <v>20</v>
      </c>
      <c r="C6" s="279" t="s">
        <v>7</v>
      </c>
      <c r="D6" s="25">
        <v>0.63900000000000001</v>
      </c>
    </row>
    <row r="7" spans="2:4">
      <c r="B7" s="80" t="s">
        <v>22</v>
      </c>
      <c r="C7" s="279" t="s">
        <v>7</v>
      </c>
      <c r="D7" s="25">
        <v>0.58899999999999997</v>
      </c>
    </row>
    <row r="8" spans="2:4">
      <c r="B8" s="80" t="s">
        <v>23</v>
      </c>
      <c r="C8" s="279" t="s">
        <v>7</v>
      </c>
      <c r="D8" s="25">
        <v>0.59699999999999998</v>
      </c>
    </row>
    <row r="9" spans="2:4">
      <c r="B9" s="80" t="s">
        <v>13</v>
      </c>
      <c r="C9" s="279" t="s">
        <v>31</v>
      </c>
      <c r="D9" s="25">
        <v>0.441</v>
      </c>
    </row>
    <row r="10" spans="2:4">
      <c r="B10" s="80" t="s">
        <v>14</v>
      </c>
      <c r="C10" s="279" t="s">
        <v>31</v>
      </c>
      <c r="D10" s="25">
        <v>0.41699999999999998</v>
      </c>
    </row>
    <row r="11" spans="2:4">
      <c r="B11" s="80" t="s">
        <v>15</v>
      </c>
      <c r="C11" s="279" t="s">
        <v>31</v>
      </c>
      <c r="D11" s="25">
        <v>0.42699999999999999</v>
      </c>
    </row>
    <row r="12" spans="2:4">
      <c r="B12" s="80" t="s">
        <v>16</v>
      </c>
      <c r="C12" s="279" t="s">
        <v>31</v>
      </c>
      <c r="D12" s="25">
        <v>0.376</v>
      </c>
    </row>
    <row r="13" spans="2:4">
      <c r="B13" s="80" t="s">
        <v>17</v>
      </c>
      <c r="C13" s="279" t="s">
        <v>31</v>
      </c>
      <c r="D13" s="25">
        <v>0.38700000000000001</v>
      </c>
    </row>
    <row r="14" spans="2:4">
      <c r="B14" s="80" t="s">
        <v>18</v>
      </c>
      <c r="C14" s="279" t="s">
        <v>31</v>
      </c>
      <c r="D14" s="25">
        <v>0.40300000000000002</v>
      </c>
    </row>
    <row r="15" spans="2:4">
      <c r="B15" s="7" t="s">
        <v>19</v>
      </c>
      <c r="C15" s="249" t="s">
        <v>31</v>
      </c>
      <c r="D15" s="26">
        <v>0.36099999999999999</v>
      </c>
    </row>
    <row r="17" spans="2:4">
      <c r="B17" s="12"/>
      <c r="C17" s="97" t="s">
        <v>425</v>
      </c>
      <c r="D17" s="15">
        <v>6.3399999999999998E-2</v>
      </c>
    </row>
    <row r="18" spans="2:4">
      <c r="B18" s="29"/>
      <c r="C18" s="98" t="s">
        <v>178</v>
      </c>
      <c r="D18" s="25">
        <v>3.2776999999999998</v>
      </c>
    </row>
    <row r="19" spans="2:4">
      <c r="B19" s="81"/>
      <c r="C19" s="99" t="s">
        <v>179</v>
      </c>
      <c r="D19" s="26">
        <v>8.3000000000000001E-3</v>
      </c>
    </row>
    <row r="20" spans="2:4">
      <c r="B20" s="6"/>
      <c r="C20" s="101"/>
      <c r="D20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7FE6E-F4AC-6146-9976-1F5E8DA72117}">
  <dimension ref="B2:N33"/>
  <sheetViews>
    <sheetView zoomScaleNormal="135" workbookViewId="0">
      <selection activeCell="M17" sqref="M17"/>
    </sheetView>
  </sheetViews>
  <sheetFormatPr baseColWidth="10" defaultRowHeight="16"/>
  <cols>
    <col min="1" max="1" width="13.5" bestFit="1" customWidth="1"/>
    <col min="2" max="2" width="11" bestFit="1" customWidth="1"/>
    <col min="3" max="3" width="11.6640625" bestFit="1" customWidth="1"/>
    <col min="4" max="4" width="14" bestFit="1" customWidth="1"/>
    <col min="5" max="5" width="9.83203125" bestFit="1" customWidth="1"/>
    <col min="6" max="6" width="11" bestFit="1" customWidth="1"/>
    <col min="7" max="7" width="13.83203125" bestFit="1" customWidth="1"/>
    <col min="8" max="8" width="14" bestFit="1" customWidth="1"/>
    <col min="9" max="9" width="9.83203125" bestFit="1" customWidth="1"/>
    <col min="10" max="10" width="16.5" bestFit="1" customWidth="1"/>
    <col min="11" max="11" width="18.5" bestFit="1" customWidth="1"/>
    <col min="12" max="12" width="18" bestFit="1" customWidth="1"/>
    <col min="13" max="14" width="20.5" bestFit="1" customWidth="1"/>
  </cols>
  <sheetData>
    <row r="2" spans="2:14">
      <c r="B2" s="100" t="s">
        <v>180</v>
      </c>
      <c r="K2" s="3"/>
    </row>
    <row r="3" spans="2:14">
      <c r="K3" s="3"/>
    </row>
    <row r="4" spans="2:14">
      <c r="B4" s="111" t="s">
        <v>165</v>
      </c>
      <c r="C4" s="96" t="s">
        <v>174</v>
      </c>
      <c r="D4" s="96" t="s">
        <v>173</v>
      </c>
      <c r="E4" s="96" t="s">
        <v>171</v>
      </c>
      <c r="F4" s="96" t="s">
        <v>176</v>
      </c>
      <c r="G4" s="96" t="s">
        <v>175</v>
      </c>
      <c r="H4" s="96" t="s">
        <v>177</v>
      </c>
      <c r="I4" s="111" t="s">
        <v>170</v>
      </c>
      <c r="J4" s="96" t="s">
        <v>415</v>
      </c>
      <c r="K4" s="96" t="s">
        <v>416</v>
      </c>
      <c r="L4" s="96" t="s">
        <v>414</v>
      </c>
      <c r="M4" s="244" t="s">
        <v>417</v>
      </c>
      <c r="N4" s="244" t="s">
        <v>172</v>
      </c>
    </row>
    <row r="5" spans="2:14">
      <c r="B5" s="224" t="s">
        <v>166</v>
      </c>
      <c r="C5" s="90">
        <v>1191</v>
      </c>
      <c r="D5" s="90">
        <v>521317.63099999999</v>
      </c>
      <c r="E5" s="94">
        <v>280000</v>
      </c>
      <c r="F5" s="94">
        <v>20000</v>
      </c>
      <c r="G5" s="92">
        <v>4840000</v>
      </c>
      <c r="H5" s="94">
        <v>620889299</v>
      </c>
      <c r="I5" s="112">
        <v>12.6825806</v>
      </c>
      <c r="J5" s="94">
        <v>9861</v>
      </c>
      <c r="K5" s="94">
        <v>7778</v>
      </c>
      <c r="L5" s="245">
        <v>15.8769744402786</v>
      </c>
      <c r="M5" s="53">
        <v>12.523182962831999</v>
      </c>
      <c r="N5" s="114">
        <v>-0.34233471999999998</v>
      </c>
    </row>
    <row r="6" spans="2:14">
      <c r="B6" s="224" t="s">
        <v>167</v>
      </c>
      <c r="C6" s="90">
        <v>1620</v>
      </c>
      <c r="D6" s="90">
        <v>573750.73</v>
      </c>
      <c r="E6" s="94">
        <v>360000</v>
      </c>
      <c r="F6" s="94">
        <v>20000</v>
      </c>
      <c r="G6" s="92">
        <v>6160000</v>
      </c>
      <c r="H6" s="94">
        <v>929476182</v>
      </c>
      <c r="I6" s="112">
        <v>11.395913800000001</v>
      </c>
      <c r="J6" s="94">
        <v>11508</v>
      </c>
      <c r="K6" s="94">
        <v>13264</v>
      </c>
      <c r="L6" s="55">
        <v>12.226755196208099</v>
      </c>
      <c r="M6" s="53">
        <v>14.092429694343499</v>
      </c>
      <c r="N6" s="114">
        <v>0.2048788</v>
      </c>
    </row>
    <row r="7" spans="2:14">
      <c r="B7" s="224" t="s">
        <v>168</v>
      </c>
      <c r="C7" s="90">
        <v>1930</v>
      </c>
      <c r="D7" s="90">
        <v>275925.74</v>
      </c>
      <c r="E7" s="94">
        <v>200000</v>
      </c>
      <c r="F7" s="94">
        <v>20000</v>
      </c>
      <c r="G7" s="92">
        <v>2300000</v>
      </c>
      <c r="H7" s="94">
        <v>532536679</v>
      </c>
      <c r="I7" s="112">
        <v>5.4402655299999996</v>
      </c>
      <c r="J7" s="94">
        <v>2425</v>
      </c>
      <c r="K7" s="94">
        <v>7781</v>
      </c>
      <c r="L7" s="55">
        <v>4.2014789517772604</v>
      </c>
      <c r="M7" s="53">
        <v>13.4811165871253</v>
      </c>
      <c r="N7" s="114">
        <v>1.6819708</v>
      </c>
    </row>
    <row r="8" spans="2:14">
      <c r="B8" s="225" t="s">
        <v>169</v>
      </c>
      <c r="C8" s="91">
        <v>1034</v>
      </c>
      <c r="D8" s="91">
        <v>556749.18599999999</v>
      </c>
      <c r="E8" s="95">
        <v>420000</v>
      </c>
      <c r="F8" s="95">
        <v>20000</v>
      </c>
      <c r="G8" s="93">
        <v>6380000</v>
      </c>
      <c r="H8" s="95">
        <v>575678658</v>
      </c>
      <c r="I8" s="113">
        <v>2.1142650999999999</v>
      </c>
      <c r="J8" s="95">
        <v>397</v>
      </c>
      <c r="K8" s="95">
        <v>3658</v>
      </c>
      <c r="L8" s="82">
        <v>0.52493010968790199</v>
      </c>
      <c r="M8" s="82">
        <v>4.8367615648321003</v>
      </c>
      <c r="N8" s="115">
        <v>3.2038441999999998</v>
      </c>
    </row>
    <row r="10" spans="2:14">
      <c r="G10" s="3"/>
    </row>
    <row r="11" spans="2:14">
      <c r="B11" s="1" t="s">
        <v>411</v>
      </c>
    </row>
    <row r="13" spans="2:14">
      <c r="B13" s="241" t="s">
        <v>165</v>
      </c>
      <c r="C13" s="103" t="s">
        <v>248</v>
      </c>
      <c r="D13" s="103" t="s">
        <v>249</v>
      </c>
      <c r="E13" s="103" t="s">
        <v>250</v>
      </c>
      <c r="F13" s="103" t="s">
        <v>251</v>
      </c>
      <c r="G13" s="103" t="s">
        <v>252</v>
      </c>
      <c r="H13" s="242" t="s">
        <v>253</v>
      </c>
    </row>
    <row r="14" spans="2:14">
      <c r="B14" s="217" t="s">
        <v>166</v>
      </c>
      <c r="C14" s="9">
        <v>0.17795630689320199</v>
      </c>
      <c r="D14" s="9">
        <v>1.4415092779269201</v>
      </c>
      <c r="E14" s="9">
        <v>3.4486137294120098</v>
      </c>
      <c r="F14" s="9">
        <v>3.7002998558881099</v>
      </c>
      <c r="G14" s="9">
        <v>4.2269444104830303</v>
      </c>
      <c r="H14" s="17">
        <v>2.7238705053799701</v>
      </c>
    </row>
    <row r="15" spans="2:14">
      <c r="B15" s="217" t="s">
        <v>167</v>
      </c>
      <c r="C15" s="9">
        <v>0.28092558736478401</v>
      </c>
      <c r="D15" s="9">
        <v>3.4249622771247301</v>
      </c>
      <c r="E15" s="9">
        <v>3.3242306091314799</v>
      </c>
      <c r="F15" s="9">
        <v>3.2990859524648601</v>
      </c>
      <c r="G15" s="9">
        <v>3.0753347139869698</v>
      </c>
      <c r="H15" s="17">
        <v>3.1072246637388501</v>
      </c>
    </row>
    <row r="16" spans="2:14">
      <c r="B16" s="217" t="s">
        <v>168</v>
      </c>
      <c r="C16" s="9">
        <v>0.46578611322348201</v>
      </c>
      <c r="D16" s="9">
        <v>4.6703024310571504</v>
      </c>
      <c r="E16" s="9">
        <v>2.96012620178539</v>
      </c>
      <c r="F16" s="9">
        <v>2.5929846984164802</v>
      </c>
      <c r="G16" s="9">
        <v>2.44001123572713</v>
      </c>
      <c r="H16" s="17">
        <v>3.1950318189764202</v>
      </c>
    </row>
    <row r="17" spans="2:8">
      <c r="B17" s="218" t="s">
        <v>169</v>
      </c>
      <c r="C17" s="20">
        <v>0.68381248265783301</v>
      </c>
      <c r="D17" s="20">
        <v>3.20621058057987</v>
      </c>
      <c r="E17" s="20">
        <v>2.4067951498659599</v>
      </c>
      <c r="F17" s="20">
        <v>2.1692080223836601</v>
      </c>
      <c r="G17" s="20">
        <v>2.3728416435022299</v>
      </c>
      <c r="H17" s="21">
        <v>3.0758780841683202</v>
      </c>
    </row>
    <row r="18" spans="2:8">
      <c r="B18" s="128"/>
      <c r="G18" s="3"/>
    </row>
    <row r="19" spans="2:8">
      <c r="B19" s="1" t="s">
        <v>412</v>
      </c>
      <c r="G19" s="3"/>
    </row>
    <row r="21" spans="2:8">
      <c r="B21" s="241" t="s">
        <v>165</v>
      </c>
      <c r="C21" s="103" t="s">
        <v>248</v>
      </c>
      <c r="D21" s="103" t="s">
        <v>249</v>
      </c>
      <c r="E21" s="103" t="s">
        <v>250</v>
      </c>
      <c r="F21" s="103" t="s">
        <v>251</v>
      </c>
      <c r="G21" s="103" t="s">
        <v>252</v>
      </c>
      <c r="H21" s="242" t="s">
        <v>253</v>
      </c>
    </row>
    <row r="22" spans="2:8">
      <c r="B22" s="217" t="s">
        <v>166</v>
      </c>
      <c r="C22" s="9">
        <v>0.19626123346476401</v>
      </c>
      <c r="D22" s="9">
        <v>1.2423503436993</v>
      </c>
      <c r="E22" s="9">
        <v>3.3366940775751099</v>
      </c>
      <c r="F22" s="9">
        <v>3.7337556753901802</v>
      </c>
      <c r="G22" s="9">
        <v>4.05178325652368</v>
      </c>
      <c r="H22" s="17">
        <v>2.80146139675775</v>
      </c>
    </row>
    <row r="23" spans="2:8">
      <c r="B23" s="217" t="s">
        <v>167</v>
      </c>
      <c r="C23" s="9">
        <v>0.25739216040717899</v>
      </c>
      <c r="D23" s="9">
        <v>3.1409897538140399</v>
      </c>
      <c r="E23" s="9">
        <v>3.3643385229546601</v>
      </c>
      <c r="F23" s="9">
        <v>3.4034414564970699</v>
      </c>
      <c r="G23" s="9">
        <v>3.0369630978201001</v>
      </c>
      <c r="H23" s="17">
        <v>3.0800293491750002</v>
      </c>
    </row>
    <row r="24" spans="2:8">
      <c r="B24" s="217" t="s">
        <v>168</v>
      </c>
      <c r="C24" s="9">
        <v>0.351149773797927</v>
      </c>
      <c r="D24" s="9">
        <v>5.26914991735174</v>
      </c>
      <c r="E24" s="9">
        <v>3.0518143053639699</v>
      </c>
      <c r="F24" s="9">
        <v>2.5276282852525598</v>
      </c>
      <c r="G24" s="9">
        <v>2.5356164173716902</v>
      </c>
      <c r="H24" s="17">
        <v>3.0917615513743502</v>
      </c>
    </row>
    <row r="25" spans="2:8">
      <c r="B25" s="218" t="s">
        <v>169</v>
      </c>
      <c r="C25" s="20">
        <v>0.54534129904273398</v>
      </c>
      <c r="D25" s="20">
        <v>3.51110960482709</v>
      </c>
      <c r="E25" s="20">
        <v>2.3266890958042099</v>
      </c>
      <c r="F25" s="20">
        <v>2.0135858565103901</v>
      </c>
      <c r="G25" s="20">
        <v>2.4194119822404598</v>
      </c>
      <c r="H25" s="21">
        <v>3.0929488438844701</v>
      </c>
    </row>
    <row r="27" spans="2:8">
      <c r="B27" s="243" t="s">
        <v>413</v>
      </c>
    </row>
    <row r="29" spans="2:8">
      <c r="B29" s="241" t="s">
        <v>165</v>
      </c>
      <c r="C29" s="103" t="s">
        <v>248</v>
      </c>
      <c r="D29" s="103" t="s">
        <v>249</v>
      </c>
      <c r="E29" s="103" t="s">
        <v>250</v>
      </c>
      <c r="F29" s="103" t="s">
        <v>251</v>
      </c>
      <c r="G29" s="103" t="s">
        <v>252</v>
      </c>
      <c r="H29" s="242" t="s">
        <v>253</v>
      </c>
    </row>
    <row r="30" spans="2:8">
      <c r="B30" s="217" t="s">
        <v>166</v>
      </c>
      <c r="C30" s="9">
        <v>0.24667206268609501</v>
      </c>
      <c r="D30" s="9">
        <v>-0.474880688324328</v>
      </c>
      <c r="E30" s="9">
        <v>-1.1574158252953</v>
      </c>
      <c r="F30" s="9">
        <v>0.29429646644673402</v>
      </c>
      <c r="G30" s="9">
        <v>-1.4770448905695801</v>
      </c>
      <c r="H30" s="17">
        <v>1.01894685882662</v>
      </c>
    </row>
    <row r="31" spans="2:8">
      <c r="B31" s="217" t="s">
        <v>167</v>
      </c>
      <c r="C31" s="9">
        <v>-0.31712986921912101</v>
      </c>
      <c r="D31" s="9">
        <v>-0.67711281875435203</v>
      </c>
      <c r="E31" s="9">
        <v>0.41477554135154598</v>
      </c>
      <c r="F31" s="9">
        <v>0.91797052196095597</v>
      </c>
      <c r="G31" s="9">
        <v>-0.32356831592540303</v>
      </c>
      <c r="H31" s="17">
        <v>-0.357137028040103</v>
      </c>
    </row>
    <row r="32" spans="2:8">
      <c r="B32" s="217" t="s">
        <v>168</v>
      </c>
      <c r="C32" s="9">
        <v>-1.54480719681318</v>
      </c>
      <c r="D32" s="9">
        <v>1.4279103651350999</v>
      </c>
      <c r="E32" s="9">
        <v>0.94819149569741501</v>
      </c>
      <c r="F32" s="9">
        <v>-0.57491227953880397</v>
      </c>
      <c r="G32" s="9">
        <v>0.80618985356112904</v>
      </c>
      <c r="H32" s="17">
        <v>-1.3561761298884301</v>
      </c>
    </row>
    <row r="33" spans="2:8">
      <c r="B33" s="218" t="s">
        <v>169</v>
      </c>
      <c r="C33" s="20">
        <v>-1.86599888021336</v>
      </c>
      <c r="D33" s="20">
        <v>0.72701061122599997</v>
      </c>
      <c r="E33" s="20">
        <v>-0.82841586040794901</v>
      </c>
      <c r="F33" s="20">
        <v>-1.3689413142145599</v>
      </c>
      <c r="G33" s="20">
        <v>0.392703971917026</v>
      </c>
      <c r="H33" s="21">
        <v>0.22417833693736799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E4C93-DC75-434A-AE45-B5DC8E44A409}">
  <dimension ref="B2:D22"/>
  <sheetViews>
    <sheetView workbookViewId="0">
      <selection activeCell="L22" sqref="L22"/>
    </sheetView>
  </sheetViews>
  <sheetFormatPr baseColWidth="10" defaultRowHeight="16"/>
  <cols>
    <col min="2" max="2" width="10.83203125" customWidth="1"/>
    <col min="3" max="3" width="16.1640625" customWidth="1"/>
    <col min="4" max="4" width="16.6640625" style="128" bestFit="1" customWidth="1"/>
  </cols>
  <sheetData>
    <row r="2" spans="2:4">
      <c r="B2" s="1" t="s">
        <v>399</v>
      </c>
      <c r="C2" s="1"/>
    </row>
    <row r="4" spans="2:4">
      <c r="B4" s="22" t="s">
        <v>83</v>
      </c>
      <c r="C4" s="35" t="s">
        <v>12</v>
      </c>
      <c r="D4" s="219" t="s">
        <v>40</v>
      </c>
    </row>
    <row r="5" spans="2:4">
      <c r="B5" s="80" t="s">
        <v>41</v>
      </c>
      <c r="C5" s="251" t="s">
        <v>7</v>
      </c>
      <c r="D5" s="220">
        <v>55</v>
      </c>
    </row>
    <row r="6" spans="2:4">
      <c r="B6" s="80" t="s">
        <v>42</v>
      </c>
      <c r="C6" s="251" t="s">
        <v>7</v>
      </c>
      <c r="D6" s="220">
        <v>58.5</v>
      </c>
    </row>
    <row r="7" spans="2:4">
      <c r="B7" s="80" t="s">
        <v>43</v>
      </c>
      <c r="C7" s="251" t="s">
        <v>7</v>
      </c>
      <c r="D7" s="220">
        <v>54.5</v>
      </c>
    </row>
    <row r="8" spans="2:4">
      <c r="B8" s="80" t="s">
        <v>44</v>
      </c>
      <c r="C8" s="251" t="s">
        <v>7</v>
      </c>
      <c r="D8" s="220">
        <v>56.5</v>
      </c>
    </row>
    <row r="9" spans="2:4">
      <c r="B9" s="80" t="s">
        <v>45</v>
      </c>
      <c r="C9" s="251" t="s">
        <v>31</v>
      </c>
      <c r="D9" s="220">
        <v>37</v>
      </c>
    </row>
    <row r="10" spans="2:4">
      <c r="B10" s="80" t="s">
        <v>46</v>
      </c>
      <c r="C10" s="251" t="s">
        <v>31</v>
      </c>
      <c r="D10" s="220">
        <v>40</v>
      </c>
    </row>
    <row r="11" spans="2:4">
      <c r="B11" s="80" t="s">
        <v>47</v>
      </c>
      <c r="C11" s="251" t="s">
        <v>31</v>
      </c>
      <c r="D11" s="220">
        <v>41</v>
      </c>
    </row>
    <row r="12" spans="2:4">
      <c r="B12" s="80" t="s">
        <v>48</v>
      </c>
      <c r="C12" s="251" t="s">
        <v>31</v>
      </c>
      <c r="D12" s="220">
        <v>37.5</v>
      </c>
    </row>
    <row r="13" spans="2:4">
      <c r="B13" s="80" t="s">
        <v>49</v>
      </c>
      <c r="C13" s="251" t="s">
        <v>31</v>
      </c>
      <c r="D13" s="220">
        <v>32.5</v>
      </c>
    </row>
    <row r="14" spans="2:4">
      <c r="B14" s="80" t="s">
        <v>50</v>
      </c>
      <c r="C14" s="251" t="s">
        <v>31</v>
      </c>
      <c r="D14" s="220">
        <v>30</v>
      </c>
    </row>
    <row r="15" spans="2:4">
      <c r="B15" s="80" t="s">
        <v>51</v>
      </c>
      <c r="C15" s="251" t="s">
        <v>31</v>
      </c>
      <c r="D15" s="220">
        <v>33.5</v>
      </c>
    </row>
    <row r="16" spans="2:4">
      <c r="B16" s="80" t="s">
        <v>52</v>
      </c>
      <c r="C16" s="251" t="s">
        <v>31</v>
      </c>
      <c r="D16" s="220">
        <v>34</v>
      </c>
    </row>
    <row r="17" spans="2:4">
      <c r="B17" s="80" t="s">
        <v>53</v>
      </c>
      <c r="C17" s="251" t="s">
        <v>31</v>
      </c>
      <c r="D17" s="220">
        <v>28</v>
      </c>
    </row>
    <row r="18" spans="2:4">
      <c r="B18" s="7" t="s">
        <v>54</v>
      </c>
      <c r="C18" s="250" t="s">
        <v>31</v>
      </c>
      <c r="D18" s="221">
        <v>37.5</v>
      </c>
    </row>
    <row r="19" spans="2:4">
      <c r="B19" s="2"/>
      <c r="C19" s="2"/>
      <c r="D19" s="222"/>
    </row>
    <row r="20" spans="2:4">
      <c r="B20" s="12"/>
      <c r="C20" s="216" t="s">
        <v>217</v>
      </c>
      <c r="D20" s="223">
        <v>0.1862</v>
      </c>
    </row>
    <row r="21" spans="2:4">
      <c r="B21" s="29"/>
      <c r="C21" s="217" t="s">
        <v>178</v>
      </c>
      <c r="D21" s="211" t="s">
        <v>403</v>
      </c>
    </row>
    <row r="22" spans="2:4">
      <c r="B22" s="81"/>
      <c r="C22" s="218" t="s">
        <v>179</v>
      </c>
      <c r="D22" s="215" t="s">
        <v>402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43DC0-BA00-7C4D-9C17-5D416C359F6E}">
  <dimension ref="B2:L39"/>
  <sheetViews>
    <sheetView zoomScale="91" workbookViewId="0">
      <selection activeCell="N21" sqref="N21"/>
    </sheetView>
  </sheetViews>
  <sheetFormatPr baseColWidth="10" defaultRowHeight="16"/>
  <cols>
    <col min="1" max="1" width="7.5" customWidth="1"/>
    <col min="4" max="4" width="14.5" customWidth="1"/>
  </cols>
  <sheetData>
    <row r="2" spans="2:10">
      <c r="B2" s="1" t="s">
        <v>24</v>
      </c>
    </row>
    <row r="4" spans="2:10">
      <c r="B4" s="12"/>
      <c r="C4" s="13"/>
      <c r="D4" s="13"/>
      <c r="E4" s="12"/>
      <c r="F4" s="13"/>
      <c r="G4" s="13"/>
      <c r="H4" s="14" t="s">
        <v>25</v>
      </c>
      <c r="I4" s="13"/>
      <c r="J4" s="15"/>
    </row>
    <row r="5" spans="2:10">
      <c r="B5" s="7" t="s">
        <v>0</v>
      </c>
      <c r="C5" s="250" t="s">
        <v>1</v>
      </c>
      <c r="D5" s="250" t="s">
        <v>2</v>
      </c>
      <c r="E5" s="7" t="s">
        <v>3</v>
      </c>
      <c r="F5" s="5" t="s">
        <v>4</v>
      </c>
      <c r="G5" s="5" t="s">
        <v>5</v>
      </c>
      <c r="H5" s="5" t="s">
        <v>9</v>
      </c>
      <c r="I5" s="5" t="s">
        <v>10</v>
      </c>
      <c r="J5" s="16" t="s">
        <v>11</v>
      </c>
    </row>
    <row r="6" spans="2:10">
      <c r="B6" s="80" t="s">
        <v>26</v>
      </c>
      <c r="C6" s="107" t="s">
        <v>6</v>
      </c>
      <c r="D6" s="251" t="s">
        <v>31</v>
      </c>
      <c r="E6" s="8">
        <v>15.602212</v>
      </c>
      <c r="F6" s="9">
        <v>0</v>
      </c>
      <c r="G6" s="9">
        <v>1.9542949999999999</v>
      </c>
      <c r="H6" s="9">
        <v>8.4865999999999997E-2</v>
      </c>
      <c r="I6" s="9">
        <v>0.426481</v>
      </c>
      <c r="J6" s="17">
        <v>13.877641000000001</v>
      </c>
    </row>
    <row r="7" spans="2:10">
      <c r="B7" s="80" t="s">
        <v>14</v>
      </c>
      <c r="C7" s="107" t="s">
        <v>6</v>
      </c>
      <c r="D7" s="251" t="s">
        <v>31</v>
      </c>
      <c r="E7" s="8">
        <v>24.673002</v>
      </c>
      <c r="F7" s="9">
        <v>0</v>
      </c>
      <c r="G7" s="9">
        <v>3.2043949999999999</v>
      </c>
      <c r="H7" s="9">
        <v>8.2822790000000008</v>
      </c>
      <c r="I7" s="9">
        <v>1.198107</v>
      </c>
      <c r="J7" s="17">
        <v>150.72039799999999</v>
      </c>
    </row>
    <row r="8" spans="2:10">
      <c r="B8" s="80" t="s">
        <v>15</v>
      </c>
      <c r="C8" s="107" t="s">
        <v>6</v>
      </c>
      <c r="D8" s="251" t="s">
        <v>31</v>
      </c>
      <c r="E8" s="8">
        <v>9.8457930000000005</v>
      </c>
      <c r="F8" s="9">
        <v>0.12526499999999999</v>
      </c>
      <c r="G8" s="9">
        <v>1.4615E-2</v>
      </c>
      <c r="H8" s="9">
        <v>8.3816290000000002</v>
      </c>
      <c r="I8" s="9">
        <v>1.7685360000000001</v>
      </c>
      <c r="J8" s="17">
        <v>7.3593869999999999</v>
      </c>
    </row>
    <row r="9" spans="2:10">
      <c r="B9" s="80" t="s">
        <v>16</v>
      </c>
      <c r="C9" s="107" t="s">
        <v>6</v>
      </c>
      <c r="D9" s="251" t="s">
        <v>31</v>
      </c>
      <c r="E9" s="8">
        <v>18.079401000000001</v>
      </c>
      <c r="F9" s="9">
        <v>0</v>
      </c>
      <c r="G9" s="9">
        <v>0</v>
      </c>
      <c r="H9" s="9">
        <v>1.473892</v>
      </c>
      <c r="I9" s="9">
        <v>0.17516499999999999</v>
      </c>
      <c r="J9" s="17">
        <v>6.4300470000000001</v>
      </c>
    </row>
    <row r="10" spans="2:10">
      <c r="B10" s="80" t="s">
        <v>18</v>
      </c>
      <c r="C10" s="107" t="s">
        <v>6</v>
      </c>
      <c r="D10" s="251" t="s">
        <v>31</v>
      </c>
      <c r="E10" s="8">
        <v>5.277908</v>
      </c>
      <c r="F10" s="9">
        <v>5.9894000000000003E-2</v>
      </c>
      <c r="G10" s="9">
        <v>5.9579060000000004</v>
      </c>
      <c r="H10" s="9">
        <v>1.037031</v>
      </c>
      <c r="I10" s="9">
        <v>38.625191000000001</v>
      </c>
      <c r="J10" s="17">
        <v>6.6130740000000001</v>
      </c>
    </row>
    <row r="11" spans="2:10">
      <c r="B11" s="80" t="s">
        <v>27</v>
      </c>
      <c r="C11" s="107" t="s">
        <v>6</v>
      </c>
      <c r="D11" s="251" t="s">
        <v>31</v>
      </c>
      <c r="E11" s="8">
        <v>5.1284239999999999</v>
      </c>
      <c r="F11" s="9">
        <v>5.9984000000000003E-2</v>
      </c>
      <c r="G11" s="9">
        <v>7.9874679999999998</v>
      </c>
      <c r="H11" s="9">
        <v>0.62625900000000001</v>
      </c>
      <c r="I11" s="9">
        <v>2.1997429999999998</v>
      </c>
      <c r="J11" s="17">
        <v>102.275581</v>
      </c>
    </row>
    <row r="12" spans="2:10">
      <c r="B12" s="80" t="s">
        <v>20</v>
      </c>
      <c r="C12" s="107" t="s">
        <v>6</v>
      </c>
      <c r="D12" s="251" t="s">
        <v>7</v>
      </c>
      <c r="E12" s="8">
        <v>9.9302589999999995</v>
      </c>
      <c r="F12" s="9">
        <v>4.3814830000000002</v>
      </c>
      <c r="G12" s="9">
        <v>22.410257000000001</v>
      </c>
      <c r="H12" s="9">
        <v>0.91695099999999996</v>
      </c>
      <c r="I12" s="9">
        <v>4.5060999999999997E-2</v>
      </c>
      <c r="J12" s="17">
        <v>244.90168800000001</v>
      </c>
    </row>
    <row r="13" spans="2:10">
      <c r="B13" s="80" t="s">
        <v>21</v>
      </c>
      <c r="C13" s="107" t="s">
        <v>6</v>
      </c>
      <c r="D13" s="251" t="s">
        <v>7</v>
      </c>
      <c r="E13" s="8">
        <v>14.284815</v>
      </c>
      <c r="F13" s="9">
        <v>5.9148680000000002</v>
      </c>
      <c r="G13" s="9">
        <v>23.232979</v>
      </c>
      <c r="H13" s="9">
        <v>0.36762499999999998</v>
      </c>
      <c r="I13" s="9">
        <v>0.42222500000000002</v>
      </c>
      <c r="J13" s="17">
        <v>152.99932899999999</v>
      </c>
    </row>
    <row r="14" spans="2:10">
      <c r="B14" s="80" t="s">
        <v>22</v>
      </c>
      <c r="C14" s="107" t="s">
        <v>8</v>
      </c>
      <c r="D14" s="251" t="s">
        <v>7</v>
      </c>
      <c r="E14" s="8">
        <v>10.296597</v>
      </c>
      <c r="F14" s="9">
        <v>3.5694460000000001</v>
      </c>
      <c r="G14" s="9">
        <v>23.763207999999999</v>
      </c>
      <c r="H14" s="9">
        <v>0.28498200000000001</v>
      </c>
      <c r="I14" s="9">
        <v>0.68515199999999998</v>
      </c>
      <c r="J14" s="17">
        <v>165.649551</v>
      </c>
    </row>
    <row r="15" spans="2:10">
      <c r="B15" s="80" t="s">
        <v>28</v>
      </c>
      <c r="C15" s="107" t="s">
        <v>8</v>
      </c>
      <c r="D15" s="251" t="s">
        <v>7</v>
      </c>
      <c r="E15" s="8">
        <v>9.4669650000000001</v>
      </c>
      <c r="F15" s="9">
        <v>22.177073</v>
      </c>
      <c r="G15" s="9">
        <v>23.116405</v>
      </c>
      <c r="H15" s="9">
        <v>1.5535999999999999E-2</v>
      </c>
      <c r="I15" s="9">
        <v>0</v>
      </c>
      <c r="J15" s="17">
        <v>95.419150999999999</v>
      </c>
    </row>
    <row r="16" spans="2:10">
      <c r="B16" s="80" t="s">
        <v>29</v>
      </c>
      <c r="C16" s="107" t="s">
        <v>8</v>
      </c>
      <c r="D16" s="251" t="s">
        <v>7</v>
      </c>
      <c r="E16" s="8">
        <v>7.0894240000000002</v>
      </c>
      <c r="F16" s="9">
        <v>29.784583999999999</v>
      </c>
      <c r="G16" s="9">
        <v>39.187846999999998</v>
      </c>
      <c r="H16" s="9">
        <v>1.9293000000000001E-2</v>
      </c>
      <c r="I16" s="9">
        <v>0</v>
      </c>
      <c r="J16" s="17">
        <v>57.805908000000002</v>
      </c>
    </row>
    <row r="17" spans="2:12">
      <c r="B17" s="7" t="s">
        <v>23</v>
      </c>
      <c r="C17" s="108" t="s">
        <v>8</v>
      </c>
      <c r="D17" s="250" t="s">
        <v>7</v>
      </c>
      <c r="E17" s="19">
        <v>6.5887149999999997</v>
      </c>
      <c r="F17" s="20">
        <v>3.9830079999999999</v>
      </c>
      <c r="G17" s="20">
        <v>31.418699</v>
      </c>
      <c r="H17" s="20">
        <v>0.77551099999999995</v>
      </c>
      <c r="I17" s="20">
        <v>1.8125119999999999</v>
      </c>
      <c r="J17" s="21">
        <v>41.517288000000001</v>
      </c>
    </row>
    <row r="19" spans="2:12">
      <c r="C19" s="87"/>
      <c r="D19" s="102" t="s">
        <v>35</v>
      </c>
      <c r="E19" s="32">
        <v>0.46665793999999999</v>
      </c>
      <c r="F19" s="27">
        <v>2.077965E-2</v>
      </c>
      <c r="G19" s="27">
        <v>2.378427E-2</v>
      </c>
      <c r="H19" s="27">
        <v>0.33399469999999998</v>
      </c>
      <c r="I19" s="27">
        <v>4.1483680000000002E-2</v>
      </c>
      <c r="J19" s="28">
        <v>0.71100028000000004</v>
      </c>
    </row>
    <row r="20" spans="2:12">
      <c r="C20" s="80"/>
      <c r="D20" s="101" t="s">
        <v>30</v>
      </c>
      <c r="E20" s="33">
        <v>0.54307444000000005</v>
      </c>
      <c r="F20" s="30">
        <v>8.7487700000000002E-2</v>
      </c>
      <c r="G20" s="30">
        <v>0.44488270000000002</v>
      </c>
      <c r="H20" s="30">
        <v>1.545438E-2</v>
      </c>
      <c r="I20" s="30">
        <v>9.2215959999999997E-5</v>
      </c>
      <c r="J20" s="31">
        <v>1.303094E-2</v>
      </c>
    </row>
    <row r="21" spans="2:12">
      <c r="C21" s="80"/>
      <c r="D21" s="101" t="s">
        <v>38</v>
      </c>
      <c r="E21" s="29">
        <v>-1.0398719999999999</v>
      </c>
      <c r="F21" s="30"/>
      <c r="G21" s="30"/>
      <c r="H21" s="30"/>
      <c r="I21" s="30"/>
      <c r="J21" s="31"/>
    </row>
    <row r="22" spans="2:12">
      <c r="C22" s="80"/>
      <c r="D22" s="101" t="s">
        <v>39</v>
      </c>
      <c r="E22" s="33">
        <v>0.33698508999999999</v>
      </c>
      <c r="G22" s="6"/>
      <c r="H22" s="6"/>
      <c r="I22" s="6"/>
      <c r="J22" s="25"/>
    </row>
    <row r="23" spans="2:12">
      <c r="C23" s="80"/>
      <c r="D23" s="101" t="s">
        <v>36</v>
      </c>
      <c r="E23" s="29"/>
      <c r="F23" s="6">
        <v>36</v>
      </c>
      <c r="G23" s="6">
        <v>36</v>
      </c>
      <c r="H23" s="6">
        <v>6</v>
      </c>
      <c r="I23" s="6">
        <v>7</v>
      </c>
      <c r="J23" s="25">
        <v>30</v>
      </c>
    </row>
    <row r="24" spans="2:12">
      <c r="C24" s="80"/>
      <c r="D24" s="101" t="s">
        <v>37</v>
      </c>
      <c r="E24" s="33"/>
      <c r="F24" s="30">
        <v>4.7718220000000002E-3</v>
      </c>
      <c r="G24" s="30">
        <v>2.164502E-3</v>
      </c>
      <c r="H24" s="30">
        <v>6.4935060000000003E-2</v>
      </c>
      <c r="I24" s="30">
        <v>9.2125100000000001E-2</v>
      </c>
      <c r="J24" s="31">
        <v>6.4935060000000003E-2</v>
      </c>
    </row>
    <row r="25" spans="2:12">
      <c r="C25" s="22"/>
      <c r="D25" s="103" t="s">
        <v>33</v>
      </c>
      <c r="E25" s="34"/>
      <c r="F25" s="35" t="s">
        <v>32</v>
      </c>
      <c r="G25" s="35" t="s">
        <v>32</v>
      </c>
      <c r="H25" s="35" t="s">
        <v>34</v>
      </c>
      <c r="I25" s="35" t="s">
        <v>34</v>
      </c>
      <c r="J25" s="36" t="s">
        <v>34</v>
      </c>
      <c r="K25" s="3"/>
    </row>
    <row r="26" spans="2:12">
      <c r="F26" s="3"/>
      <c r="K26" s="3"/>
      <c r="L26" s="2"/>
    </row>
    <row r="27" spans="2:12">
      <c r="F27" s="3"/>
      <c r="G27" s="2"/>
      <c r="K27" s="3"/>
      <c r="L27" s="2"/>
    </row>
    <row r="28" spans="2:12">
      <c r="F28" s="3"/>
      <c r="G28" s="2"/>
      <c r="K28" s="3"/>
      <c r="L28" s="2"/>
    </row>
    <row r="29" spans="2:12">
      <c r="F29" s="3"/>
      <c r="K29" s="4"/>
      <c r="L29" s="2"/>
    </row>
    <row r="30" spans="2:12">
      <c r="F30" s="3"/>
      <c r="G30" s="2"/>
    </row>
    <row r="31" spans="2:12">
      <c r="F31" s="3"/>
      <c r="G31" s="2"/>
    </row>
    <row r="32" spans="2:12">
      <c r="F32" s="3"/>
      <c r="G32" s="2"/>
    </row>
    <row r="33" spans="4:7">
      <c r="F33" s="3"/>
    </row>
    <row r="34" spans="4:7">
      <c r="F34" s="3"/>
      <c r="G34" s="2"/>
    </row>
    <row r="35" spans="4:7">
      <c r="F35" s="3"/>
    </row>
    <row r="36" spans="4:7">
      <c r="F36" s="3"/>
      <c r="G36" s="2"/>
    </row>
    <row r="37" spans="4:7">
      <c r="F37" s="3"/>
    </row>
    <row r="38" spans="4:7">
      <c r="D38" s="10"/>
      <c r="E38" s="10"/>
      <c r="F38" s="11"/>
      <c r="G38" s="10"/>
    </row>
    <row r="39" spans="4:7">
      <c r="F39" s="3"/>
      <c r="G39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FA30D-D136-3C4A-A323-9271A191DE72}">
  <dimension ref="B2:J40"/>
  <sheetViews>
    <sheetView workbookViewId="0">
      <selection activeCell="I34" sqref="I34"/>
    </sheetView>
  </sheetViews>
  <sheetFormatPr baseColWidth="10" defaultColWidth="10.83203125" defaultRowHeight="16"/>
  <cols>
    <col min="1" max="2" width="10.83203125" style="38"/>
    <col min="3" max="3" width="13.5" style="38" bestFit="1" customWidth="1"/>
    <col min="4" max="4" width="6.1640625" style="38" bestFit="1" customWidth="1"/>
    <col min="5" max="5" width="23.33203125" style="38" bestFit="1" customWidth="1"/>
    <col min="6" max="6" width="32.5" style="38" bestFit="1" customWidth="1"/>
    <col min="7" max="7" width="10.83203125" style="38"/>
    <col min="8" max="8" width="7.6640625" style="38" bestFit="1" customWidth="1"/>
    <col min="9" max="9" width="18.1640625" style="38" customWidth="1"/>
    <col min="10" max="10" width="30.6640625" style="52" bestFit="1" customWidth="1"/>
    <col min="11" max="16384" width="10.83203125" style="38"/>
  </cols>
  <sheetData>
    <row r="2" spans="2:10">
      <c r="B2" s="40" t="s">
        <v>66</v>
      </c>
    </row>
    <row r="4" spans="2:10">
      <c r="B4" s="75" t="s">
        <v>55</v>
      </c>
      <c r="C4" s="78" t="s">
        <v>83</v>
      </c>
      <c r="D4" s="289" t="s">
        <v>12</v>
      </c>
      <c r="E4" s="76" t="s">
        <v>56</v>
      </c>
      <c r="F4" s="77" t="s">
        <v>57</v>
      </c>
      <c r="H4" s="78" t="s">
        <v>83</v>
      </c>
      <c r="I4" s="179" t="s">
        <v>183</v>
      </c>
      <c r="J4" s="79" t="s">
        <v>58</v>
      </c>
    </row>
    <row r="5" spans="2:10">
      <c r="B5" s="43"/>
      <c r="C5" s="44" t="s">
        <v>42</v>
      </c>
      <c r="D5" s="290" t="s">
        <v>7</v>
      </c>
      <c r="E5" s="45">
        <v>7.0000000000000001E-3</v>
      </c>
      <c r="F5" s="48">
        <v>2E-3</v>
      </c>
      <c r="H5" s="43" t="s">
        <v>42</v>
      </c>
      <c r="I5" s="213" t="s">
        <v>7</v>
      </c>
      <c r="J5" s="73">
        <v>-4.7309550813209763E-4</v>
      </c>
    </row>
    <row r="6" spans="2:10">
      <c r="B6" s="43"/>
      <c r="C6" s="44" t="s">
        <v>49</v>
      </c>
      <c r="D6" s="290" t="s">
        <v>31</v>
      </c>
      <c r="E6" s="45">
        <v>3.0000000000000001E-3</v>
      </c>
      <c r="F6" s="48">
        <v>-2E-3</v>
      </c>
      <c r="H6" s="43" t="s">
        <v>60</v>
      </c>
      <c r="I6" s="213" t="s">
        <v>7</v>
      </c>
      <c r="J6" s="73">
        <v>5.5650204396118534E-3</v>
      </c>
    </row>
    <row r="7" spans="2:10">
      <c r="B7" s="75"/>
      <c r="C7" s="116" t="s">
        <v>59</v>
      </c>
      <c r="D7" s="289"/>
      <c r="E7" s="117">
        <v>5.0000000000000001E-3</v>
      </c>
      <c r="F7" s="118"/>
      <c r="H7" s="43" t="s">
        <v>44</v>
      </c>
      <c r="I7" s="213" t="s">
        <v>7</v>
      </c>
      <c r="J7" s="73">
        <v>2.2968665994382905E-2</v>
      </c>
    </row>
    <row r="8" spans="2:10">
      <c r="B8" s="37"/>
      <c r="C8" s="37"/>
      <c r="D8" s="291"/>
      <c r="E8" s="39"/>
      <c r="F8" s="39"/>
      <c r="H8" s="43" t="s">
        <v>46</v>
      </c>
      <c r="I8" s="213" t="s">
        <v>31</v>
      </c>
      <c r="J8" s="73">
        <v>-1.1452396378772971E-3</v>
      </c>
    </row>
    <row r="9" spans="2:10">
      <c r="B9" s="41" t="s">
        <v>61</v>
      </c>
      <c r="C9" s="42"/>
      <c r="D9" s="292"/>
      <c r="E9" s="50"/>
      <c r="F9" s="51"/>
      <c r="H9" s="43" t="s">
        <v>47</v>
      </c>
      <c r="I9" s="213" t="s">
        <v>31</v>
      </c>
      <c r="J9" s="73">
        <v>-7.7820117130544151E-3</v>
      </c>
    </row>
    <row r="10" spans="2:10">
      <c r="B10" s="43"/>
      <c r="C10" s="44" t="s">
        <v>42</v>
      </c>
      <c r="D10" s="290" t="s">
        <v>7</v>
      </c>
      <c r="E10" s="45">
        <v>2.4E-2</v>
      </c>
      <c r="F10" s="48">
        <v>1.8333333333333326E-3</v>
      </c>
      <c r="H10" s="43" t="s">
        <v>49</v>
      </c>
      <c r="I10" s="213" t="s">
        <v>31</v>
      </c>
      <c r="J10" s="73">
        <v>-2E-3</v>
      </c>
    </row>
    <row r="11" spans="2:10">
      <c r="B11" s="43"/>
      <c r="C11" s="44" t="s">
        <v>60</v>
      </c>
      <c r="D11" s="290" t="s">
        <v>7</v>
      </c>
      <c r="E11" s="45">
        <v>2.9000000000000001E-2</v>
      </c>
      <c r="F11" s="48">
        <v>6.8333333333333336E-3</v>
      </c>
      <c r="H11" s="43" t="s">
        <v>45</v>
      </c>
      <c r="I11" s="213" t="s">
        <v>31</v>
      </c>
      <c r="J11" s="73">
        <v>-7.0535692615078232E-3</v>
      </c>
    </row>
    <row r="12" spans="2:10">
      <c r="B12" s="43"/>
      <c r="C12" s="44" t="s">
        <v>44</v>
      </c>
      <c r="D12" s="290" t="s">
        <v>7</v>
      </c>
      <c r="E12" s="45">
        <v>3.5999999999999997E-2</v>
      </c>
      <c r="F12" s="48">
        <v>1.3833333333333329E-2</v>
      </c>
      <c r="H12" s="43" t="s">
        <v>51</v>
      </c>
      <c r="I12" s="213" t="s">
        <v>31</v>
      </c>
      <c r="J12" s="73">
        <v>-1.8166666666666668E-2</v>
      </c>
    </row>
    <row r="13" spans="2:10">
      <c r="B13" s="43"/>
      <c r="C13" s="44" t="s">
        <v>51</v>
      </c>
      <c r="D13" s="290" t="s">
        <v>31</v>
      </c>
      <c r="E13" s="45">
        <v>4.0000000000000001E-3</v>
      </c>
      <c r="F13" s="48">
        <v>-1.8166666666666668E-2</v>
      </c>
      <c r="H13" s="43" t="s">
        <v>43</v>
      </c>
      <c r="I13" s="213" t="s">
        <v>7</v>
      </c>
      <c r="J13" s="73">
        <v>4.5133607573859319E-3</v>
      </c>
    </row>
    <row r="14" spans="2:10">
      <c r="B14" s="43"/>
      <c r="C14" s="44" t="s">
        <v>46</v>
      </c>
      <c r="D14" s="290" t="s">
        <v>31</v>
      </c>
      <c r="E14" s="45">
        <v>3.3000000000000002E-2</v>
      </c>
      <c r="F14" s="48">
        <v>1.0833333333333334E-2</v>
      </c>
      <c r="H14" s="43" t="s">
        <v>62</v>
      </c>
      <c r="I14" s="213" t="s">
        <v>31</v>
      </c>
      <c r="J14" s="73">
        <v>-7.540595882064606E-4</v>
      </c>
    </row>
    <row r="15" spans="2:10">
      <c r="B15" s="43"/>
      <c r="C15" s="44" t="s">
        <v>47</v>
      </c>
      <c r="D15" s="290" t="s">
        <v>31</v>
      </c>
      <c r="E15" s="45">
        <v>7.0000000000000001E-3</v>
      </c>
      <c r="F15" s="48">
        <v>-1.5166666666666669E-2</v>
      </c>
      <c r="H15" s="46" t="s">
        <v>54</v>
      </c>
      <c r="I15" s="214" t="s">
        <v>31</v>
      </c>
      <c r="J15" s="74">
        <v>-2.9706576936428986E-3</v>
      </c>
    </row>
    <row r="16" spans="2:10">
      <c r="B16" s="75"/>
      <c r="C16" s="116" t="s">
        <v>59</v>
      </c>
      <c r="D16" s="289"/>
      <c r="E16" s="117">
        <v>2.2166666666666668E-2</v>
      </c>
      <c r="F16" s="118"/>
    </row>
    <row r="17" spans="2:10">
      <c r="B17" s="37"/>
      <c r="C17" s="37"/>
      <c r="D17" s="291"/>
      <c r="E17" s="39"/>
      <c r="F17" s="39"/>
      <c r="H17" s="37"/>
      <c r="I17" s="37"/>
    </row>
    <row r="18" spans="2:10">
      <c r="B18" s="41" t="s">
        <v>63</v>
      </c>
      <c r="C18" s="42"/>
      <c r="D18" s="292"/>
      <c r="E18" s="50"/>
      <c r="F18" s="51"/>
      <c r="H18" s="12"/>
      <c r="I18" s="97" t="s">
        <v>217</v>
      </c>
      <c r="J18" s="210">
        <v>0.26919999999999999</v>
      </c>
    </row>
    <row r="19" spans="2:10">
      <c r="B19" s="43"/>
      <c r="C19" s="44" t="s">
        <v>60</v>
      </c>
      <c r="D19" s="290" t="s">
        <v>7</v>
      </c>
      <c r="E19" s="45">
        <v>8.8999999999999999E-3</v>
      </c>
      <c r="F19" s="48">
        <v>3.7199999999999993E-3</v>
      </c>
      <c r="H19" s="29"/>
      <c r="I19" s="98" t="s">
        <v>178</v>
      </c>
      <c r="J19" s="211" t="s">
        <v>216</v>
      </c>
    </row>
    <row r="20" spans="2:10">
      <c r="B20" s="43"/>
      <c r="C20" s="44" t="s">
        <v>42</v>
      </c>
      <c r="D20" s="290" t="s">
        <v>7</v>
      </c>
      <c r="E20" s="45">
        <v>7.0000000000000001E-3</v>
      </c>
      <c r="F20" s="48">
        <v>1.8199999999999996E-3</v>
      </c>
      <c r="H20" s="81"/>
      <c r="I20" s="99" t="s">
        <v>179</v>
      </c>
      <c r="J20" s="212">
        <v>1.9199999999999998E-2</v>
      </c>
    </row>
    <row r="21" spans="2:10">
      <c r="B21" s="43"/>
      <c r="C21" s="44" t="s">
        <v>45</v>
      </c>
      <c r="D21" s="290" t="s">
        <v>31</v>
      </c>
      <c r="E21" s="45">
        <v>4.0000000000000002E-4</v>
      </c>
      <c r="F21" s="48">
        <v>-4.7800000000000004E-3</v>
      </c>
    </row>
    <row r="22" spans="2:10">
      <c r="B22" s="43"/>
      <c r="C22" s="44" t="s">
        <v>46</v>
      </c>
      <c r="D22" s="290" t="s">
        <v>31</v>
      </c>
      <c r="E22" s="45">
        <v>5.5999999999999999E-3</v>
      </c>
      <c r="F22" s="48">
        <v>4.1999999999999937E-4</v>
      </c>
    </row>
    <row r="23" spans="2:10">
      <c r="B23" s="43"/>
      <c r="C23" s="44" t="s">
        <v>47</v>
      </c>
      <c r="D23" s="290" t="s">
        <v>31</v>
      </c>
      <c r="E23" s="45">
        <v>4.0000000000000001E-3</v>
      </c>
      <c r="F23" s="48">
        <v>-1.1800000000000005E-3</v>
      </c>
    </row>
    <row r="24" spans="2:10">
      <c r="B24" s="75"/>
      <c r="C24" s="116" t="s">
        <v>59</v>
      </c>
      <c r="D24" s="289"/>
      <c r="E24" s="117">
        <v>5.1800000000000006E-3</v>
      </c>
      <c r="F24" s="118"/>
    </row>
    <row r="25" spans="2:10">
      <c r="B25" s="37"/>
      <c r="C25" s="37"/>
      <c r="D25" s="291"/>
      <c r="E25" s="39"/>
      <c r="F25" s="39"/>
    </row>
    <row r="26" spans="2:10">
      <c r="B26" s="41" t="s">
        <v>64</v>
      </c>
      <c r="C26" s="42" t="s">
        <v>44</v>
      </c>
      <c r="D26" s="292" t="s">
        <v>7</v>
      </c>
      <c r="E26" s="50">
        <v>4.7960304749245834E-2</v>
      </c>
      <c r="F26" s="51">
        <v>3.2103998655432481E-2</v>
      </c>
    </row>
    <row r="27" spans="2:10">
      <c r="B27" s="43"/>
      <c r="C27" s="44" t="s">
        <v>42</v>
      </c>
      <c r="D27" s="290" t="s">
        <v>7</v>
      </c>
      <c r="E27" s="45">
        <v>8.626138695356101E-3</v>
      </c>
      <c r="F27" s="48">
        <v>-7.230167398457249E-3</v>
      </c>
    </row>
    <row r="28" spans="2:10">
      <c r="B28" s="43"/>
      <c r="C28" s="44" t="s">
        <v>60</v>
      </c>
      <c r="D28" s="290" t="s">
        <v>7</v>
      </c>
      <c r="E28" s="45">
        <v>2.1998034079315575E-2</v>
      </c>
      <c r="F28" s="48">
        <v>6.1417279855022246E-3</v>
      </c>
    </row>
    <row r="29" spans="2:10">
      <c r="B29" s="43"/>
      <c r="C29" s="44" t="s">
        <v>45</v>
      </c>
      <c r="D29" s="290" t="s">
        <v>31</v>
      </c>
      <c r="E29" s="45">
        <v>6.5291675707977032E-3</v>
      </c>
      <c r="F29" s="48">
        <v>-9.3271385230156469E-3</v>
      </c>
    </row>
    <row r="30" spans="2:10">
      <c r="B30" s="43"/>
      <c r="C30" s="44" t="s">
        <v>46</v>
      </c>
      <c r="D30" s="290" t="s">
        <v>31</v>
      </c>
      <c r="E30" s="45">
        <v>1.1672538468481247E-3</v>
      </c>
      <c r="F30" s="48">
        <v>-1.4689052246965225E-2</v>
      </c>
    </row>
    <row r="31" spans="2:10">
      <c r="B31" s="43"/>
      <c r="C31" s="44" t="s">
        <v>47</v>
      </c>
      <c r="D31" s="290" t="s">
        <v>31</v>
      </c>
      <c r="E31" s="45">
        <v>8.8569376213167746E-3</v>
      </c>
      <c r="F31" s="48">
        <v>-6.9993684724965755E-3</v>
      </c>
    </row>
    <row r="32" spans="2:10">
      <c r="B32" s="75"/>
      <c r="C32" s="116" t="s">
        <v>59</v>
      </c>
      <c r="D32" s="289"/>
      <c r="E32" s="117">
        <v>1.585630609381335E-2</v>
      </c>
      <c r="F32" s="118"/>
    </row>
    <row r="33" spans="2:6">
      <c r="B33" s="37"/>
      <c r="C33" s="37"/>
      <c r="D33" s="37"/>
      <c r="E33" s="39"/>
      <c r="F33" s="39"/>
    </row>
    <row r="34" spans="2:6">
      <c r="B34" s="37"/>
      <c r="C34" s="37"/>
      <c r="D34" s="37"/>
      <c r="E34" s="39"/>
      <c r="F34" s="39"/>
    </row>
    <row r="35" spans="2:6">
      <c r="B35" s="37"/>
      <c r="C35" s="37"/>
      <c r="D35" s="37"/>
      <c r="E35" s="39"/>
      <c r="F35" s="39"/>
    </row>
    <row r="36" spans="2:6">
      <c r="B36" s="41" t="s">
        <v>65</v>
      </c>
      <c r="C36" s="42" t="s">
        <v>43</v>
      </c>
      <c r="D36" s="42" t="s">
        <v>7</v>
      </c>
      <c r="E36" s="50">
        <v>9.8268025050402691E-3</v>
      </c>
      <c r="F36" s="51">
        <v>4.5133607573859319E-3</v>
      </c>
    </row>
    <row r="37" spans="2:6">
      <c r="B37" s="43"/>
      <c r="C37" s="44" t="s">
        <v>42</v>
      </c>
      <c r="D37" s="44" t="s">
        <v>7</v>
      </c>
      <c r="E37" s="45">
        <v>4.5247982721177658E-3</v>
      </c>
      <c r="F37" s="48">
        <v>-7.8864347553657139E-4</v>
      </c>
    </row>
    <row r="38" spans="2:6">
      <c r="B38" s="43"/>
      <c r="C38" s="44" t="s">
        <v>62</v>
      </c>
      <c r="D38" s="44" t="s">
        <v>31</v>
      </c>
      <c r="E38" s="45">
        <v>4.5593821594478766E-3</v>
      </c>
      <c r="F38" s="48">
        <v>-7.540595882064606E-4</v>
      </c>
    </row>
    <row r="39" spans="2:6">
      <c r="B39" s="43"/>
      <c r="C39" s="44" t="s">
        <v>54</v>
      </c>
      <c r="D39" s="44" t="s">
        <v>31</v>
      </c>
      <c r="E39" s="45">
        <v>2.3427840540114386E-3</v>
      </c>
      <c r="F39" s="48">
        <v>-2.9706576936428986E-3</v>
      </c>
    </row>
    <row r="40" spans="2:6">
      <c r="B40" s="46"/>
      <c r="C40" s="83" t="s">
        <v>59</v>
      </c>
      <c r="D40" s="83"/>
      <c r="E40" s="47">
        <v>5.3134417476543372E-3</v>
      </c>
      <c r="F40" s="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Figure 1b MiSeq</vt:lpstr>
      <vt:lpstr>Suppl. Figure 1d FACS</vt:lpstr>
      <vt:lpstr>Figure 2b 450k PCA</vt:lpstr>
      <vt:lpstr>Figure 2f ChromHMM </vt:lpstr>
      <vt:lpstr>Figure 3 WGBS</vt:lpstr>
      <vt:lpstr>Figure 3 LMDs</vt:lpstr>
      <vt:lpstr>Supp. Figure 3a LINE1 Meth.</vt:lpstr>
      <vt:lpstr>Figure5 Expression RNA-seq</vt:lpstr>
      <vt:lpstr>Suppl. Figure 5 ELISA</vt:lpstr>
      <vt:lpstr>Suppl. Figure 5 qRT-PCR</vt:lpstr>
      <vt:lpstr>Figure 6b Diff. PCA</vt:lpstr>
      <vt:lpstr>Figure 6f ALP quantification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 Lutsik</dc:creator>
  <cp:lastModifiedBy>Pavlo Lutsik</cp:lastModifiedBy>
  <dcterms:created xsi:type="dcterms:W3CDTF">2020-08-11T21:34:45Z</dcterms:created>
  <dcterms:modified xsi:type="dcterms:W3CDTF">2020-08-25T11:12:18Z</dcterms:modified>
</cp:coreProperties>
</file>