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6020" yWindow="0" windowWidth="25040" windowHeight="15500" tabRatio="500" firstSheet="10" activeTab="13"/>
  </bookViews>
  <sheets>
    <sheet name="Fig.1" sheetId="1" r:id="rId1"/>
    <sheet name="Fig.2" sheetId="17" r:id="rId2"/>
    <sheet name="Fig.3" sheetId="3" r:id="rId3"/>
    <sheet name="Fig.4" sheetId="4" r:id="rId4"/>
    <sheet name="Fig.6" sheetId="6" r:id="rId5"/>
    <sheet name="Fig.7" sheetId="7" r:id="rId6"/>
    <sheet name="Fig.8" sheetId="8" r:id="rId7"/>
    <sheet name="Suuplementary Fig.1" sheetId="9" r:id="rId8"/>
    <sheet name="Supplementary Fig.2" sheetId="18" r:id="rId9"/>
    <sheet name="Supplementary Fig.3" sheetId="19" r:id="rId10"/>
    <sheet name="Suplementary Fig.4" sheetId="11" r:id="rId11"/>
    <sheet name="Supplementary Fig. 5" sheetId="20" r:id="rId12"/>
    <sheet name="Suuplementary Fig.6" sheetId="13" r:id="rId13"/>
    <sheet name="Suuplementary Fig.7" sheetId="14" r:id="rId14"/>
    <sheet name="Suuplementary Fig.8" sheetId="16" r:id="rId1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18" l="1"/>
  <c r="I9" i="18"/>
  <c r="J8" i="18"/>
  <c r="I8" i="18"/>
  <c r="D9" i="9"/>
  <c r="D10" i="9"/>
  <c r="C10" i="9"/>
  <c r="C9" i="9"/>
  <c r="D56" i="7"/>
  <c r="E56" i="7"/>
  <c r="F56" i="7"/>
  <c r="D57" i="7"/>
  <c r="E57" i="7"/>
  <c r="F57" i="7"/>
  <c r="C57" i="7"/>
  <c r="C56" i="7"/>
  <c r="E76" i="7"/>
  <c r="E77" i="7"/>
  <c r="E78" i="7"/>
  <c r="F78" i="7"/>
  <c r="I73" i="7"/>
  <c r="I75" i="7"/>
  <c r="I78" i="7"/>
  <c r="I81" i="7"/>
  <c r="H73" i="7"/>
  <c r="H75" i="7"/>
  <c r="H78" i="7"/>
  <c r="H81" i="7"/>
  <c r="E72" i="7"/>
  <c r="E73" i="7"/>
  <c r="G73" i="7"/>
  <c r="E74" i="7"/>
  <c r="E75" i="7"/>
  <c r="G75" i="7"/>
  <c r="G78" i="7"/>
  <c r="G81" i="7"/>
  <c r="F73" i="7"/>
  <c r="F75" i="7"/>
  <c r="F81" i="7"/>
  <c r="I80" i="7"/>
  <c r="H80" i="7"/>
  <c r="G80" i="7"/>
  <c r="F80" i="7"/>
  <c r="I62" i="7"/>
  <c r="I64" i="7"/>
  <c r="I67" i="7"/>
  <c r="I70" i="7"/>
  <c r="H62" i="7"/>
  <c r="H64" i="7"/>
  <c r="H67" i="7"/>
  <c r="H70" i="7"/>
  <c r="E61" i="7"/>
  <c r="E62" i="7"/>
  <c r="G62" i="7"/>
  <c r="E63" i="7"/>
  <c r="E64" i="7"/>
  <c r="G64" i="7"/>
  <c r="E65" i="7"/>
  <c r="E66" i="7"/>
  <c r="E67" i="7"/>
  <c r="G67" i="7"/>
  <c r="G70" i="7"/>
  <c r="F62" i="7"/>
  <c r="F64" i="7"/>
  <c r="F67" i="7"/>
  <c r="F70" i="7"/>
  <c r="I69" i="7"/>
  <c r="H69" i="7"/>
  <c r="G69" i="7"/>
  <c r="F69" i="7"/>
  <c r="E64" i="1"/>
  <c r="E65" i="1"/>
  <c r="E66" i="1"/>
  <c r="G66" i="1"/>
  <c r="E67" i="1"/>
  <c r="E68" i="1"/>
  <c r="E69" i="1"/>
  <c r="G69" i="1"/>
  <c r="E70" i="1"/>
  <c r="E71" i="1"/>
  <c r="E72" i="1"/>
  <c r="E73" i="1"/>
  <c r="G73" i="1"/>
  <c r="G75" i="1"/>
  <c r="H66" i="1"/>
  <c r="H69" i="1"/>
  <c r="H73" i="1"/>
  <c r="H75" i="1"/>
  <c r="I66" i="1"/>
  <c r="I69" i="1"/>
  <c r="I73" i="1"/>
  <c r="I75" i="1"/>
  <c r="G76" i="1"/>
  <c r="H76" i="1"/>
  <c r="I76" i="1"/>
  <c r="F66" i="1"/>
  <c r="F69" i="1"/>
  <c r="F73" i="1"/>
  <c r="F76" i="1"/>
  <c r="F75" i="1"/>
  <c r="E51" i="1"/>
  <c r="E52" i="1"/>
  <c r="E53" i="1"/>
  <c r="G53" i="1"/>
  <c r="E54" i="1"/>
  <c r="E55" i="1"/>
  <c r="E56" i="1"/>
  <c r="G56" i="1"/>
  <c r="E57" i="1"/>
  <c r="E58" i="1"/>
  <c r="E59" i="1"/>
  <c r="G59" i="1"/>
  <c r="G61" i="1"/>
  <c r="H53" i="1"/>
  <c r="H56" i="1"/>
  <c r="H59" i="1"/>
  <c r="H61" i="1"/>
  <c r="I53" i="1"/>
  <c r="I56" i="1"/>
  <c r="I59" i="1"/>
  <c r="I61" i="1"/>
  <c r="G62" i="1"/>
  <c r="H62" i="1"/>
  <c r="I62" i="1"/>
  <c r="F53" i="1"/>
  <c r="F56" i="1"/>
  <c r="F59" i="1"/>
  <c r="F62" i="1"/>
  <c r="F61" i="1"/>
  <c r="H45" i="7"/>
  <c r="I45" i="7"/>
  <c r="H46" i="7"/>
  <c r="I46" i="7"/>
  <c r="G46" i="7"/>
  <c r="G45" i="7"/>
  <c r="D45" i="1"/>
  <c r="E45" i="1"/>
  <c r="G45" i="1"/>
  <c r="H45" i="1"/>
  <c r="I45" i="1"/>
  <c r="D46" i="1"/>
  <c r="E46" i="1"/>
  <c r="G46" i="1"/>
  <c r="H46" i="1"/>
  <c r="I46" i="1"/>
  <c r="C46" i="1"/>
  <c r="C45" i="1"/>
  <c r="L6" i="7"/>
  <c r="L10" i="7"/>
  <c r="L14" i="7"/>
  <c r="L17" i="7"/>
  <c r="K6" i="7"/>
  <c r="K10" i="7"/>
  <c r="K14" i="7"/>
  <c r="K17" i="7"/>
  <c r="L16" i="7"/>
  <c r="K16" i="7"/>
  <c r="L6" i="1"/>
  <c r="L10" i="1"/>
  <c r="L14" i="1"/>
  <c r="L16" i="1"/>
  <c r="L17" i="1"/>
  <c r="K6" i="1"/>
  <c r="K10" i="1"/>
  <c r="K14" i="1"/>
  <c r="K17" i="1"/>
  <c r="K16" i="1"/>
  <c r="F12" i="7"/>
  <c r="F22" i="7"/>
  <c r="F32" i="7"/>
  <c r="F35" i="7"/>
  <c r="E12" i="7"/>
  <c r="E22" i="7"/>
  <c r="E32" i="7"/>
  <c r="E35" i="7"/>
  <c r="F34" i="7"/>
  <c r="E34" i="7"/>
  <c r="F12" i="1"/>
  <c r="F22" i="1"/>
  <c r="F32" i="1"/>
  <c r="F35" i="1"/>
  <c r="E12" i="1"/>
  <c r="E22" i="1"/>
  <c r="E32" i="1"/>
  <c r="E35" i="1"/>
  <c r="F34" i="1"/>
  <c r="E34" i="1"/>
</calcChain>
</file>

<file path=xl/sharedStrings.xml><?xml version="1.0" encoding="utf-8"?>
<sst xmlns="http://schemas.openxmlformats.org/spreadsheetml/2006/main" count="508" uniqueCount="215">
  <si>
    <t>1c</t>
  </si>
  <si>
    <t>TxCon</t>
  </si>
  <si>
    <t>TxDll1f/f</t>
  </si>
  <si>
    <t>60h repeat1</t>
  </si>
  <si>
    <t>60h repeat2</t>
  </si>
  <si>
    <t>60h repeat3</t>
  </si>
  <si>
    <t>mean</t>
  </si>
  <si>
    <t>Mean</t>
  </si>
  <si>
    <t>sem</t>
  </si>
  <si>
    <t>TxCon analysis</t>
  </si>
  <si>
    <t>TxDll1f/f analysis</t>
  </si>
  <si>
    <t>7a</t>
  </si>
  <si>
    <t>TxDll1f/type2</t>
  </si>
  <si>
    <t>TxDll1f/type2 analysis</t>
  </si>
  <si>
    <t>72h repeat1</t>
  </si>
  <si>
    <t>72h repeat2</t>
  </si>
  <si>
    <t>72h repeat3</t>
  </si>
  <si>
    <t>1d</t>
  </si>
  <si>
    <t>Pax7</t>
  </si>
  <si>
    <t>Pax7/MyoG</t>
  </si>
  <si>
    <t>MyoG</t>
  </si>
  <si>
    <t>Repeat1</t>
  </si>
  <si>
    <t>Repeat2</t>
  </si>
  <si>
    <t>Repeat3</t>
  </si>
  <si>
    <t>7b</t>
  </si>
  <si>
    <t>1f</t>
  </si>
  <si>
    <t>TxCon1</t>
  </si>
  <si>
    <t>TxCon2</t>
  </si>
  <si>
    <t>TxCon3</t>
  </si>
  <si>
    <t>TxDll1f/f2</t>
  </si>
  <si>
    <t>TxDll1f/f1</t>
  </si>
  <si>
    <t>TxDll1f/f3</t>
  </si>
  <si>
    <t>Pax7 Ratio</t>
  </si>
  <si>
    <t>MyoG Ratio</t>
  </si>
  <si>
    <t>area(um2)</t>
  </si>
  <si>
    <t>Pax7/mm2 analysis</t>
  </si>
  <si>
    <t>MyoG/mm2 analysis</t>
  </si>
  <si>
    <t>7d</t>
  </si>
  <si>
    <t>TxDll1f/type2-1</t>
  </si>
  <si>
    <t>TxDll1f/type2-2</t>
  </si>
  <si>
    <t>TxDll1f/type2-3</t>
  </si>
  <si>
    <t>7c</t>
  </si>
  <si>
    <t>%</t>
  </si>
  <si>
    <t>repeat1</t>
  </si>
  <si>
    <t>repeat2</t>
  </si>
  <si>
    <t>repeat3</t>
  </si>
  <si>
    <t>1g</t>
  </si>
  <si>
    <t>1b</t>
  </si>
  <si>
    <t>wt</t>
  </si>
  <si>
    <t>Dll1luc/luc</t>
  </si>
  <si>
    <t>repeat4</t>
  </si>
  <si>
    <t>7dpi</t>
  </si>
  <si>
    <t>21dpi</t>
  </si>
  <si>
    <t>Pax7/mm2</t>
  </si>
  <si>
    <t>Txcon1</t>
  </si>
  <si>
    <t>Txcon2</t>
  </si>
  <si>
    <t>Txcon3</t>
  </si>
  <si>
    <t>Txflox1</t>
  </si>
  <si>
    <t>Txflox2</t>
  </si>
  <si>
    <t>Txflox3</t>
  </si>
  <si>
    <t>7e</t>
  </si>
  <si>
    <t>Nuclei per fiber</t>
  </si>
  <si>
    <t>fiber diameter (nm)</t>
  </si>
  <si>
    <t>4a</t>
  </si>
  <si>
    <t>power</t>
  </si>
  <si>
    <t>period</t>
  </si>
  <si>
    <t>Myod-/-</t>
  </si>
  <si>
    <t>4d</t>
  </si>
  <si>
    <t>Power</t>
  </si>
  <si>
    <t>siCon</t>
  </si>
  <si>
    <t>siHes1</t>
  </si>
  <si>
    <t>siHes1+MyoD-/-</t>
  </si>
  <si>
    <t>4b</t>
  </si>
  <si>
    <t>TxHes1</t>
  </si>
  <si>
    <t>TxDll1f/type2 single</t>
  </si>
  <si>
    <t>Period</t>
  </si>
  <si>
    <t>TxDll1f/type2 coupled</t>
  </si>
  <si>
    <t>wt coupled</t>
  </si>
  <si>
    <t xml:space="preserve">wt </t>
  </si>
  <si>
    <t xml:space="preserve">TxDll1f/type2 </t>
  </si>
  <si>
    <t>8a</t>
  </si>
  <si>
    <t>MyoG/Pax7</t>
  </si>
  <si>
    <t>con</t>
  </si>
  <si>
    <t>Dll1type2 homo</t>
  </si>
  <si>
    <t>EdUPax7/Pax7</t>
  </si>
  <si>
    <t>8b</t>
  </si>
  <si>
    <t>Pax7/100fibers</t>
  </si>
  <si>
    <t>animal1</t>
  </si>
  <si>
    <t>animal2</t>
  </si>
  <si>
    <t>animal3</t>
  </si>
  <si>
    <t>animal4</t>
  </si>
  <si>
    <t>animal5</t>
  </si>
  <si>
    <t>pax7/mm2</t>
  </si>
  <si>
    <t>1c and 1f</t>
  </si>
  <si>
    <t>Protein</t>
  </si>
  <si>
    <t>Myofiber</t>
  </si>
  <si>
    <t>Pax7+/MyoD-</t>
  </si>
  <si>
    <t>Pax7+/MyoD+</t>
  </si>
  <si>
    <t>MyoG+</t>
  </si>
  <si>
    <t>Transcript</t>
  </si>
  <si>
    <t>WT</t>
  </si>
  <si>
    <t>WT in Mut</t>
  </si>
  <si>
    <t>Mut in WT</t>
  </si>
  <si>
    <t>6h</t>
  </si>
  <si>
    <t>3dpi</t>
  </si>
  <si>
    <t>Hey1</t>
  </si>
  <si>
    <t>Hes5</t>
  </si>
  <si>
    <t>Hes1</t>
  </si>
  <si>
    <t>Dll1</t>
  </si>
  <si>
    <t>Con</t>
  </si>
  <si>
    <t>E12.5</t>
  </si>
  <si>
    <t>Dll1type homo</t>
  </si>
  <si>
    <t>Hes1/Pax7</t>
  </si>
  <si>
    <t>Hes1/MyoG</t>
  </si>
  <si>
    <t>3c</t>
  </si>
  <si>
    <t>anti-MyoD</t>
  </si>
  <si>
    <t>anti-Hes1</t>
  </si>
  <si>
    <t>anti-con</t>
  </si>
  <si>
    <t>3b</t>
  </si>
  <si>
    <t>blank</t>
  </si>
  <si>
    <t>MyoD</t>
  </si>
  <si>
    <t>H+M</t>
  </si>
  <si>
    <t>pGL-EF</t>
  </si>
  <si>
    <t>pGL4</t>
  </si>
  <si>
    <t>IgG</t>
  </si>
  <si>
    <t>NC1</t>
  </si>
  <si>
    <t>NC2</t>
  </si>
  <si>
    <t>EF</t>
  </si>
  <si>
    <t>pMymk</t>
  </si>
  <si>
    <t>3d</t>
  </si>
  <si>
    <t>eMyoD</t>
  </si>
  <si>
    <t>pHes1</t>
  </si>
  <si>
    <t>3e</t>
  </si>
  <si>
    <t>Myf5</t>
  </si>
  <si>
    <t>MyoD-/-</t>
  </si>
  <si>
    <t>Mut</t>
  </si>
  <si>
    <t>siCon1</t>
  </si>
  <si>
    <t>siCon2</t>
  </si>
  <si>
    <t>siCon3</t>
  </si>
  <si>
    <t>siCon4</t>
  </si>
  <si>
    <t>siHes1-1</t>
  </si>
  <si>
    <t>siHes1-2</t>
  </si>
  <si>
    <t>siHes1-3</t>
  </si>
  <si>
    <t>siHes1-4</t>
  </si>
  <si>
    <t>3f</t>
  </si>
  <si>
    <t>3g</t>
  </si>
  <si>
    <t>pGL-EF-E</t>
  </si>
  <si>
    <t>pGL-EF-N</t>
  </si>
  <si>
    <t>Quantification of the colony size of muscle stem cells associated with fibers</t>
  </si>
  <si>
    <t>Quantification of cells that express Pax7 and/or MyoG in colonies associated with myofibers</t>
  </si>
  <si>
    <t>Immunohistological analysis of cells expressing Pax7 and MyoG in the injured muscle</t>
  </si>
  <si>
    <t>Immunohistological analysis of cells expressing Pax7 and MyoG in the injured muscle (4dpi)</t>
  </si>
  <si>
    <t>Test of the enhancer activity of the EF sequence using the dual luciferase reporter system</t>
  </si>
  <si>
    <t>ChIP-PCR experiment analyzing MyoD binding to EF and NC1/NC2</t>
  </si>
  <si>
    <t>ChIP-PCR experiment analyzing Hes1 binding to EF, and to NC1/NC2</t>
  </si>
  <si>
    <t>qPCR analysis of Dll1, MyoD and Myf5 transcripts</t>
  </si>
  <si>
    <r>
      <t>qPCR analysis of Hes1, MyoD and Dll1 in muscle stem cells isolated from wildtype and MyoD</t>
    </r>
    <r>
      <rPr>
        <vertAlign val="superscript"/>
        <sz val="12"/>
        <color theme="1"/>
        <rFont val="Arial"/>
      </rPr>
      <t>-/-</t>
    </r>
    <r>
      <rPr>
        <sz val="12"/>
        <color theme="1"/>
        <rFont val="Arial"/>
      </rPr>
      <t xml:space="preserve"> mice and treated with siHes1</t>
    </r>
  </si>
  <si>
    <r>
      <t>Comparison of the enhancer activity of EF</t>
    </r>
    <r>
      <rPr>
        <vertAlign val="superscript"/>
        <sz val="12"/>
        <rFont val="Arial"/>
      </rPr>
      <t>-E</t>
    </r>
    <r>
      <rPr>
        <sz val="12"/>
        <rFont val="Arial"/>
      </rPr>
      <t xml:space="preserve"> and EF</t>
    </r>
    <r>
      <rPr>
        <vertAlign val="superscript"/>
        <sz val="12"/>
        <rFont val="Arial"/>
      </rPr>
      <t>-N</t>
    </r>
    <r>
      <rPr>
        <sz val="12"/>
        <rFont val="Arial"/>
      </rPr>
      <t xml:space="preserve"> sequences using the dual luciferase reporter system</t>
    </r>
  </si>
  <si>
    <t>Quantification of the oscillatory stability (power of the Fast Fourier transformation) and the oscillatory period</t>
  </si>
  <si>
    <t>Quantification of the oscillatory stability (power of the Fast Fourier transformation)</t>
  </si>
  <si>
    <r>
      <t>Quantification of the oscillatory stability (power of the Fast Fourier transformation) in siRNA control and siHes1 RNA treated wildtype and MyoD</t>
    </r>
    <r>
      <rPr>
        <vertAlign val="superscript"/>
        <sz val="12"/>
        <color theme="1"/>
        <rFont val="Arial"/>
      </rPr>
      <t>-/-</t>
    </r>
    <r>
      <rPr>
        <sz val="12"/>
        <color theme="1"/>
        <rFont val="Arial"/>
      </rPr>
      <t xml:space="preserve"> mutant stem cells.</t>
    </r>
  </si>
  <si>
    <t xml:space="preserve">Quantification of the oscillatory stability (power of the Fast Fourier transformation) and the oscillatory period </t>
  </si>
  <si>
    <t>6b</t>
  </si>
  <si>
    <t>6c</t>
  </si>
  <si>
    <t>6d</t>
  </si>
  <si>
    <t>Quantification of the oscillatory stability (power of the Fast Fourier transformation) in sphere cultures</t>
  </si>
  <si>
    <t>Quantification of cells in colonies associated with myofibers</t>
  </si>
  <si>
    <t>Quantification of cells that express MyoG+ only, MyoG+ and Pax7+ and Pax7+ only in colonies associated with myofibers after culture for 72 h</t>
  </si>
  <si>
    <t>Quantification of differentiation capacity with FACS</t>
  </si>
  <si>
    <t>Quantifications of the number of Pax7+ and MyoG+ cells and the relative proportion of MyoG+ and Pax7+ cells</t>
  </si>
  <si>
    <t>Quantification of the number of Pax7+ cells, number of nuclei/fiber and fiber diameter in the regenerating muscle</t>
  </si>
  <si>
    <t>The ratio of MyoG+/Pax7+ cells and the quantification of proliferation of Pax7+ cells</t>
  </si>
  <si>
    <t>Quantification of the number of Pax7+ cells in the muscle</t>
  </si>
  <si>
    <t>quantification of Pax7+ muscle stem cells in adult animal</t>
  </si>
  <si>
    <r>
      <t>Quantification of cells expressing Dll1</t>
    </r>
    <r>
      <rPr>
        <vertAlign val="superscript"/>
        <sz val="12"/>
        <color theme="1"/>
        <rFont val="Arial"/>
      </rPr>
      <t>luc</t>
    </r>
    <r>
      <rPr>
        <sz val="12"/>
        <color theme="1"/>
        <rFont val="Arial"/>
      </rPr>
      <t xml:space="preserve"> protein and transcript</t>
    </r>
  </si>
  <si>
    <t>Quantification of Pax7+ cells in unjured muscle</t>
  </si>
  <si>
    <t>Quantification of Pax7+ cells and of the proliferation of Pax7+ cells (3dpi)</t>
  </si>
  <si>
    <r>
      <t>ChIP-PCR analysis of Hes1 and MyoD binding to EF, EF</t>
    </r>
    <r>
      <rPr>
        <vertAlign val="superscript"/>
        <sz val="12"/>
        <color theme="1"/>
        <rFont val="Arial"/>
      </rPr>
      <t>-E</t>
    </r>
    <r>
      <rPr>
        <sz val="12"/>
        <color theme="1"/>
        <rFont val="Arial"/>
      </rPr>
      <t xml:space="preserve"> and EF</t>
    </r>
    <r>
      <rPr>
        <vertAlign val="superscript"/>
        <sz val="12"/>
        <color theme="1"/>
        <rFont val="Arial"/>
      </rPr>
      <t>-N</t>
    </r>
    <r>
      <rPr>
        <sz val="12"/>
        <color theme="1"/>
        <rFont val="Arial"/>
      </rPr>
      <t xml:space="preserve"> sequences</t>
    </r>
  </si>
  <si>
    <t>EF-E</t>
  </si>
  <si>
    <t>EF-N</t>
  </si>
  <si>
    <t>Quantification of Hes1 percentage in muscle stem cells (Pax7) and differentiating MyoG+ cells</t>
  </si>
  <si>
    <t>Transcript levels in the isolated cells of regenerated muscle stem cells and embryonic muscle progenitors</t>
  </si>
  <si>
    <t>Quantification of the oscillatory stability (left, power of FFT) and oscillatory period</t>
  </si>
  <si>
    <t>Quantification of the oscillatory stability (power of FFT)</t>
  </si>
  <si>
    <t>Quantification of the proliferation of the Pax7+ cell</t>
  </si>
  <si>
    <t>repeat5</t>
  </si>
  <si>
    <t>repeat6</t>
  </si>
  <si>
    <t>repeat7</t>
  </si>
  <si>
    <t>repeat8</t>
  </si>
  <si>
    <t>repeat9</t>
  </si>
  <si>
    <t>2a</t>
  </si>
  <si>
    <t>Signal</t>
  </si>
  <si>
    <t>Time(mins)</t>
  </si>
  <si>
    <t>2b</t>
  </si>
  <si>
    <t>Signal1</t>
  </si>
  <si>
    <t>Signal2</t>
  </si>
  <si>
    <t>2c</t>
  </si>
  <si>
    <t>Dll1 dynamics in single cell</t>
  </si>
  <si>
    <t>Dll1 dynamics in coupled cell</t>
  </si>
  <si>
    <t>Nanoluc dynamics in single cell of sphere</t>
  </si>
  <si>
    <t>4c</t>
  </si>
  <si>
    <t>7g</t>
  </si>
  <si>
    <t>2d</t>
  </si>
  <si>
    <t>3a</t>
  </si>
  <si>
    <t>period (mins)</t>
  </si>
  <si>
    <t>Period of Dll1luc oscillation in single cell associated with myofiber</t>
  </si>
  <si>
    <t>Period of Dll1luc oscillation in coupled two cells associated with myofiber</t>
  </si>
  <si>
    <t>The time of peak shift in two cells (mins)</t>
  </si>
  <si>
    <t>Period of Nanoluc oscillation in single cell of sphere</t>
  </si>
  <si>
    <t>Period of Dll1 oscillation in muscle progenitor</t>
  </si>
  <si>
    <t xml:space="preserve">5f </t>
  </si>
  <si>
    <t>Hes1 funtion for muscle stem cells associated with myofiber</t>
  </si>
  <si>
    <t xml:space="preserve">Pax7 </t>
  </si>
  <si>
    <t>pax7/myogenin</t>
  </si>
  <si>
    <t>siHes1;MyoD-/-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</si>
</sst>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.25"/>
      <name val="Microsoft Sans Serif"/>
      <charset val="1"/>
    </font>
    <font>
      <sz val="12"/>
      <color theme="1"/>
      <name val="Arial"/>
    </font>
    <font>
      <sz val="12"/>
      <name val="Arial"/>
    </font>
    <font>
      <vertAlign val="superscript"/>
      <sz val="12"/>
      <color theme="1"/>
      <name val="Arial"/>
    </font>
    <font>
      <vertAlign val="superscript"/>
      <sz val="12"/>
      <name val="Arial"/>
    </font>
    <font>
      <sz val="12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/>
    <xf numFmtId="0" fontId="0" fillId="0" borderId="0" xfId="0" applyFont="1" applyFill="1" applyBorder="1" applyAlignment="1" applyProtection="1">
      <alignment vertical="top"/>
      <protection locked="0"/>
    </xf>
    <xf numFmtId="0" fontId="0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/>
    <xf numFmtId="0" fontId="6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>
      <alignment horizontal="center"/>
    </xf>
  </cellXfs>
  <cellStyles count="1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opLeftCell="A71" workbookViewId="0">
      <selection activeCell="B79" sqref="B79"/>
    </sheetView>
  </sheetViews>
  <sheetFormatPr baseColWidth="10" defaultRowHeight="15" x14ac:dyDescent="0"/>
  <cols>
    <col min="6" max="6" width="12.1640625" bestFit="1" customWidth="1"/>
  </cols>
  <sheetData>
    <row r="1" spans="1:12">
      <c r="A1" t="s">
        <v>0</v>
      </c>
      <c r="B1" t="s">
        <v>148</v>
      </c>
    </row>
    <row r="2" spans="1:12">
      <c r="C2" t="s">
        <v>1</v>
      </c>
      <c r="D2" t="s">
        <v>2</v>
      </c>
      <c r="E2" t="s">
        <v>9</v>
      </c>
      <c r="F2" t="s">
        <v>10</v>
      </c>
      <c r="I2" t="s">
        <v>1</v>
      </c>
      <c r="J2" t="s">
        <v>2</v>
      </c>
      <c r="K2" t="s">
        <v>9</v>
      </c>
      <c r="L2" t="s">
        <v>10</v>
      </c>
    </row>
    <row r="3" spans="1:12">
      <c r="B3" s="10" t="s">
        <v>3</v>
      </c>
      <c r="C3">
        <v>5</v>
      </c>
      <c r="D3">
        <v>6</v>
      </c>
      <c r="H3" s="10" t="s">
        <v>14</v>
      </c>
      <c r="I3">
        <v>6</v>
      </c>
      <c r="J3">
        <v>3</v>
      </c>
    </row>
    <row r="4" spans="1:12">
      <c r="B4" s="10"/>
      <c r="C4">
        <v>2</v>
      </c>
      <c r="D4">
        <v>2</v>
      </c>
      <c r="H4" s="10"/>
      <c r="I4">
        <v>5</v>
      </c>
      <c r="J4">
        <v>3</v>
      </c>
    </row>
    <row r="5" spans="1:12">
      <c r="B5" s="10"/>
      <c r="C5">
        <v>3</v>
      </c>
      <c r="D5">
        <v>2</v>
      </c>
      <c r="H5" s="10"/>
      <c r="I5">
        <v>10</v>
      </c>
      <c r="J5">
        <v>6</v>
      </c>
    </row>
    <row r="6" spans="1:12">
      <c r="B6" s="10"/>
      <c r="C6">
        <v>3</v>
      </c>
      <c r="D6">
        <v>5</v>
      </c>
      <c r="H6" s="10"/>
      <c r="I6">
        <v>7</v>
      </c>
      <c r="J6">
        <v>2</v>
      </c>
      <c r="K6">
        <f>AVERAGE(I3:I6)</f>
        <v>7</v>
      </c>
      <c r="L6">
        <f>AVERAGE(J3:J6)</f>
        <v>3.5</v>
      </c>
    </row>
    <row r="7" spans="1:12">
      <c r="B7" s="10"/>
      <c r="C7">
        <v>8</v>
      </c>
      <c r="D7">
        <v>3</v>
      </c>
      <c r="H7" s="10" t="s">
        <v>15</v>
      </c>
      <c r="I7">
        <v>10</v>
      </c>
      <c r="J7">
        <v>2</v>
      </c>
    </row>
    <row r="8" spans="1:12">
      <c r="B8" s="10"/>
      <c r="C8">
        <v>2</v>
      </c>
      <c r="D8">
        <v>3</v>
      </c>
      <c r="H8" s="10"/>
      <c r="I8">
        <v>7</v>
      </c>
      <c r="J8">
        <v>2</v>
      </c>
    </row>
    <row r="9" spans="1:12">
      <c r="B9" s="10"/>
      <c r="C9">
        <v>2</v>
      </c>
      <c r="D9">
        <v>2</v>
      </c>
      <c r="H9" s="10"/>
      <c r="I9">
        <v>12</v>
      </c>
      <c r="J9">
        <v>5</v>
      </c>
    </row>
    <row r="10" spans="1:12">
      <c r="B10" s="10"/>
      <c r="C10">
        <v>2</v>
      </c>
      <c r="D10">
        <v>3</v>
      </c>
      <c r="H10" s="10"/>
      <c r="I10">
        <v>8</v>
      </c>
      <c r="J10">
        <v>2</v>
      </c>
      <c r="K10">
        <f>AVERAGE(I7:I10)</f>
        <v>9.25</v>
      </c>
      <c r="L10">
        <f>AVERAGE(J7:J10)</f>
        <v>2.75</v>
      </c>
    </row>
    <row r="11" spans="1:12">
      <c r="B11" s="10"/>
      <c r="C11">
        <v>3</v>
      </c>
      <c r="D11">
        <v>2</v>
      </c>
      <c r="H11" s="10" t="s">
        <v>16</v>
      </c>
      <c r="I11" s="3">
        <v>8</v>
      </c>
      <c r="J11">
        <v>3</v>
      </c>
    </row>
    <row r="12" spans="1:12">
      <c r="B12" s="10"/>
      <c r="C12">
        <v>2</v>
      </c>
      <c r="D12">
        <v>2</v>
      </c>
      <c r="E12">
        <f>AVERAGE(C3:C12)</f>
        <v>3.2</v>
      </c>
      <c r="F12">
        <f>AVERAGE(D3:D12)</f>
        <v>3</v>
      </c>
      <c r="H12" s="10"/>
      <c r="I12" s="3">
        <v>15</v>
      </c>
      <c r="J12">
        <v>3</v>
      </c>
    </row>
    <row r="13" spans="1:12">
      <c r="B13" s="10" t="s">
        <v>4</v>
      </c>
      <c r="C13">
        <v>3</v>
      </c>
      <c r="D13">
        <v>3</v>
      </c>
      <c r="H13" s="10"/>
      <c r="I13" s="3">
        <v>8</v>
      </c>
      <c r="J13">
        <v>4</v>
      </c>
    </row>
    <row r="14" spans="1:12">
      <c r="B14" s="10"/>
      <c r="C14">
        <v>2</v>
      </c>
      <c r="D14">
        <v>3</v>
      </c>
      <c r="H14" s="10"/>
      <c r="I14" s="3">
        <v>11</v>
      </c>
      <c r="J14">
        <v>6</v>
      </c>
      <c r="K14">
        <f>AVERAGE(I11:I14)</f>
        <v>10.5</v>
      </c>
      <c r="L14">
        <f>AVERAGE(J11:J14)</f>
        <v>4</v>
      </c>
    </row>
    <row r="15" spans="1:12">
      <c r="B15" s="10"/>
      <c r="C15">
        <v>3</v>
      </c>
      <c r="D15">
        <v>2</v>
      </c>
      <c r="H15" s="4"/>
    </row>
    <row r="16" spans="1:12">
      <c r="B16" s="10"/>
      <c r="C16">
        <v>3</v>
      </c>
      <c r="D16">
        <v>2</v>
      </c>
      <c r="H16" t="s">
        <v>7</v>
      </c>
      <c r="K16">
        <f>AVERAGE(K6:K14)</f>
        <v>8.9166666666666661</v>
      </c>
      <c r="L16">
        <f>AVERAGE(L6:L14)</f>
        <v>3.4166666666666665</v>
      </c>
    </row>
    <row r="17" spans="2:12">
      <c r="B17" s="10"/>
      <c r="C17">
        <v>8</v>
      </c>
      <c r="D17">
        <v>2</v>
      </c>
      <c r="H17" t="s">
        <v>8</v>
      </c>
      <c r="K17">
        <f>STDEV(K6:K14)/SQRT(3)</f>
        <v>1.0240171439537082</v>
      </c>
      <c r="L17">
        <f>STDEV(L6:L14)/SQRT(3)</f>
        <v>0.36324157862838896</v>
      </c>
    </row>
    <row r="18" spans="2:12">
      <c r="B18" s="10"/>
      <c r="C18">
        <v>2</v>
      </c>
      <c r="D18">
        <v>2</v>
      </c>
      <c r="H18" s="4"/>
    </row>
    <row r="19" spans="2:12">
      <c r="B19" s="10"/>
      <c r="C19">
        <v>6</v>
      </c>
      <c r="D19">
        <v>2</v>
      </c>
      <c r="H19" s="4"/>
    </row>
    <row r="20" spans="2:12">
      <c r="B20" s="10"/>
      <c r="C20">
        <v>2</v>
      </c>
      <c r="D20">
        <v>2</v>
      </c>
      <c r="H20" s="4"/>
    </row>
    <row r="21" spans="2:12">
      <c r="B21" s="10"/>
      <c r="C21">
        <v>2</v>
      </c>
      <c r="D21">
        <v>7</v>
      </c>
      <c r="H21" s="4"/>
    </row>
    <row r="22" spans="2:12">
      <c r="B22" s="10"/>
      <c r="C22">
        <v>3</v>
      </c>
      <c r="D22">
        <v>2</v>
      </c>
      <c r="E22">
        <f>AVERAGE(C13:C22)</f>
        <v>3.4</v>
      </c>
      <c r="F22">
        <f>AVERAGE(D13:D22)</f>
        <v>2.7</v>
      </c>
      <c r="H22" s="4"/>
    </row>
    <row r="23" spans="2:12">
      <c r="B23" s="10" t="s">
        <v>5</v>
      </c>
      <c r="C23">
        <v>3</v>
      </c>
      <c r="D23">
        <v>3</v>
      </c>
      <c r="H23" s="4"/>
    </row>
    <row r="24" spans="2:12">
      <c r="B24" s="10"/>
      <c r="C24">
        <v>4</v>
      </c>
      <c r="D24">
        <v>2</v>
      </c>
      <c r="H24" s="4"/>
    </row>
    <row r="25" spans="2:12">
      <c r="B25" s="10"/>
      <c r="C25">
        <v>2</v>
      </c>
      <c r="D25">
        <v>2</v>
      </c>
      <c r="H25" s="4"/>
    </row>
    <row r="26" spans="2:12">
      <c r="B26" s="10"/>
      <c r="C26">
        <v>2</v>
      </c>
      <c r="D26">
        <v>2</v>
      </c>
      <c r="H26" s="4"/>
    </row>
    <row r="27" spans="2:12">
      <c r="B27" s="10"/>
      <c r="C27">
        <v>5</v>
      </c>
      <c r="D27">
        <v>2</v>
      </c>
      <c r="H27" s="4"/>
    </row>
    <row r="28" spans="2:12">
      <c r="B28" s="10"/>
      <c r="C28">
        <v>3</v>
      </c>
      <c r="D28">
        <v>3</v>
      </c>
      <c r="H28" s="4"/>
    </row>
    <row r="29" spans="2:12">
      <c r="B29" s="10"/>
      <c r="C29">
        <v>2</v>
      </c>
      <c r="D29">
        <v>2</v>
      </c>
      <c r="H29" s="4"/>
    </row>
    <row r="30" spans="2:12">
      <c r="B30" s="10"/>
      <c r="C30">
        <v>2</v>
      </c>
      <c r="D30">
        <v>2</v>
      </c>
      <c r="H30" s="4"/>
    </row>
    <row r="31" spans="2:12">
      <c r="B31" s="10"/>
      <c r="C31">
        <v>2</v>
      </c>
      <c r="D31">
        <v>2</v>
      </c>
      <c r="H31" s="4"/>
    </row>
    <row r="32" spans="2:12">
      <c r="B32" s="10"/>
      <c r="C32">
        <v>2</v>
      </c>
      <c r="D32">
        <v>2</v>
      </c>
      <c r="E32">
        <f>AVERAGE(C23:C32)</f>
        <v>2.7</v>
      </c>
      <c r="F32">
        <f>AVERAGE(D23:D32)</f>
        <v>2.2000000000000002</v>
      </c>
      <c r="H32" s="4"/>
    </row>
    <row r="34" spans="1:9">
      <c r="B34" t="s">
        <v>7</v>
      </c>
      <c r="E34">
        <f>AVERAGE(E12:E32)</f>
        <v>3.1</v>
      </c>
      <c r="F34">
        <f>AVERAGE(F12:F32)</f>
        <v>2.6333333333333333</v>
      </c>
    </row>
    <row r="35" spans="1:9">
      <c r="B35" t="s">
        <v>8</v>
      </c>
      <c r="E35">
        <f>STDEV(E12:E32)/SQRT(3)</f>
        <v>0.20816659994661324</v>
      </c>
      <c r="F35">
        <f>STDEV(F12:F32)/SQRT(3)</f>
        <v>0.23333333333333256</v>
      </c>
    </row>
    <row r="38" spans="1:9">
      <c r="A38" t="s">
        <v>17</v>
      </c>
      <c r="B38" s="7" t="s">
        <v>149</v>
      </c>
    </row>
    <row r="39" spans="1:9">
      <c r="C39" t="s">
        <v>1</v>
      </c>
      <c r="G39" t="s">
        <v>2</v>
      </c>
    </row>
    <row r="40" spans="1:9">
      <c r="C40" t="s">
        <v>18</v>
      </c>
      <c r="D40" t="s">
        <v>19</v>
      </c>
      <c r="E40" t="s">
        <v>20</v>
      </c>
      <c r="G40" t="s">
        <v>18</v>
      </c>
      <c r="H40" t="s">
        <v>19</v>
      </c>
      <c r="I40" t="s">
        <v>20</v>
      </c>
    </row>
    <row r="41" spans="1:9">
      <c r="B41" t="s">
        <v>21</v>
      </c>
      <c r="C41">
        <v>0.56923076923076921</v>
      </c>
      <c r="D41">
        <v>0.13846153846153847</v>
      </c>
      <c r="E41">
        <v>0.29230769230769232</v>
      </c>
      <c r="G41">
        <v>0.18181818181818182</v>
      </c>
      <c r="H41">
        <v>0.13636363636363635</v>
      </c>
      <c r="I41">
        <v>0.68181818181818177</v>
      </c>
    </row>
    <row r="42" spans="1:9">
      <c r="B42" t="s">
        <v>22</v>
      </c>
      <c r="C42">
        <v>0.5</v>
      </c>
      <c r="D42">
        <v>0.13333333333333333</v>
      </c>
      <c r="E42">
        <v>0.36666666666666664</v>
      </c>
      <c r="G42">
        <v>0.19354838709677419</v>
      </c>
      <c r="H42">
        <v>9.6774193548387094E-2</v>
      </c>
      <c r="I42">
        <v>0.74193548387096775</v>
      </c>
    </row>
    <row r="43" spans="1:9">
      <c r="B43" t="s">
        <v>23</v>
      </c>
      <c r="C43">
        <v>0.57692307692307687</v>
      </c>
      <c r="D43">
        <v>0.15384615384615385</v>
      </c>
      <c r="E43">
        <v>0.26923076923076922</v>
      </c>
      <c r="G43">
        <v>0.23076923076923078</v>
      </c>
      <c r="H43">
        <v>0.15384615384615385</v>
      </c>
      <c r="I43">
        <v>0.69230769230769229</v>
      </c>
    </row>
    <row r="45" spans="1:9">
      <c r="B45" t="s">
        <v>7</v>
      </c>
      <c r="C45">
        <f>AVERAGE(C41:C43)</f>
        <v>0.54871794871794866</v>
      </c>
      <c r="D45">
        <f t="shared" ref="D45:I45" si="0">AVERAGE(D41:D43)</f>
        <v>0.1418803418803419</v>
      </c>
      <c r="E45">
        <f t="shared" si="0"/>
        <v>0.30940170940170941</v>
      </c>
      <c r="G45">
        <f t="shared" si="0"/>
        <v>0.20204526656139557</v>
      </c>
      <c r="H45">
        <f t="shared" si="0"/>
        <v>0.12899466125272577</v>
      </c>
      <c r="I45">
        <f t="shared" si="0"/>
        <v>0.70535378599894738</v>
      </c>
    </row>
    <row r="46" spans="1:9">
      <c r="B46" t="s">
        <v>8</v>
      </c>
      <c r="C46">
        <f>STDEV(C41:C43)/SQRT(3)</f>
        <v>2.4459979523511415E-2</v>
      </c>
      <c r="D46">
        <f t="shared" ref="D46:I46" si="1">STDEV(D41:D43)/SQRT(3)</f>
        <v>6.1633355136136601E-3</v>
      </c>
      <c r="E46">
        <f t="shared" si="1"/>
        <v>2.9397236789606398E-2</v>
      </c>
      <c r="G46">
        <f t="shared" si="1"/>
        <v>1.475577874178155E-2</v>
      </c>
      <c r="H46">
        <f t="shared" si="1"/>
        <v>1.6882224465359752E-2</v>
      </c>
      <c r="I46">
        <f t="shared" si="1"/>
        <v>1.8539803324893789E-2</v>
      </c>
    </row>
    <row r="49" spans="1:9">
      <c r="A49" t="s">
        <v>25</v>
      </c>
      <c r="B49" s="7" t="s">
        <v>151</v>
      </c>
    </row>
    <row r="50" spans="1:9">
      <c r="C50" t="s">
        <v>18</v>
      </c>
      <c r="D50" t="s">
        <v>20</v>
      </c>
      <c r="E50" t="s">
        <v>34</v>
      </c>
      <c r="F50" t="s">
        <v>35</v>
      </c>
      <c r="G50" t="s">
        <v>36</v>
      </c>
      <c r="H50" t="s">
        <v>32</v>
      </c>
      <c r="I50" t="s">
        <v>33</v>
      </c>
    </row>
    <row r="51" spans="1:9">
      <c r="B51" s="10" t="s">
        <v>26</v>
      </c>
      <c r="C51">
        <v>14</v>
      </c>
      <c r="D51">
        <v>8</v>
      </c>
      <c r="E51">
        <f>320.09*320.09</f>
        <v>102457.60809999998</v>
      </c>
    </row>
    <row r="52" spans="1:9">
      <c r="B52" s="10"/>
      <c r="C52">
        <v>26</v>
      </c>
      <c r="D52">
        <v>10</v>
      </c>
      <c r="E52">
        <f>320.09*320.09</f>
        <v>102457.60809999998</v>
      </c>
    </row>
    <row r="53" spans="1:9">
      <c r="B53" s="10"/>
      <c r="C53">
        <v>13</v>
      </c>
      <c r="D53">
        <v>13</v>
      </c>
      <c r="E53">
        <f t="shared" ref="E53:E73" si="2">320.09*320.09</f>
        <v>102457.60809999998</v>
      </c>
      <c r="F53">
        <f>SUM(C51:C53)/SUM(E51:E53)*1000000</f>
        <v>172.42903669412001</v>
      </c>
      <c r="G53">
        <f>SUM(D51:D53)/SUM(E51:E53)*1000000</f>
        <v>100.85471957580604</v>
      </c>
      <c r="H53">
        <f>SUM(C51:C53)/SUM(C51:D53)</f>
        <v>0.63095238095238093</v>
      </c>
      <c r="I53">
        <f>SUM(D51:D53)/SUM(C51:D53)</f>
        <v>0.36904761904761907</v>
      </c>
    </row>
    <row r="54" spans="1:9">
      <c r="B54" s="10" t="s">
        <v>27</v>
      </c>
      <c r="C54">
        <v>16</v>
      </c>
      <c r="D54">
        <v>10</v>
      </c>
      <c r="E54">
        <f t="shared" si="2"/>
        <v>102457.60809999998</v>
      </c>
    </row>
    <row r="55" spans="1:9">
      <c r="B55" s="10"/>
      <c r="C55">
        <v>26</v>
      </c>
      <c r="D55">
        <v>12</v>
      </c>
      <c r="E55">
        <f t="shared" si="2"/>
        <v>102457.60809999998</v>
      </c>
    </row>
    <row r="56" spans="1:9">
      <c r="B56" s="10"/>
      <c r="C56">
        <v>12</v>
      </c>
      <c r="D56">
        <v>7</v>
      </c>
      <c r="E56">
        <f t="shared" si="2"/>
        <v>102457.60809999998</v>
      </c>
      <c r="F56">
        <f t="shared" ref="F56:F69" si="3">SUM(C54:C56)/SUM(E54:E56)*1000000</f>
        <v>175.68241474495247</v>
      </c>
      <c r="G56">
        <f t="shared" ref="G56:G69" si="4">SUM(D54:D56)/SUM(E54:E56)*1000000</f>
        <v>94.347963474141139</v>
      </c>
      <c r="H56">
        <f>SUM(C54:C56)/SUM(C54:D56)</f>
        <v>0.6506024096385542</v>
      </c>
      <c r="I56">
        <f>SUM(D54:D56)/SUM(C54:D56)</f>
        <v>0.3493975903614458</v>
      </c>
    </row>
    <row r="57" spans="1:9">
      <c r="B57" s="10" t="s">
        <v>28</v>
      </c>
      <c r="C57">
        <v>19</v>
      </c>
      <c r="D57">
        <v>7</v>
      </c>
      <c r="E57">
        <f t="shared" si="2"/>
        <v>102457.60809999998</v>
      </c>
    </row>
    <row r="58" spans="1:9">
      <c r="B58" s="10"/>
      <c r="C58">
        <v>18</v>
      </c>
      <c r="D58">
        <v>4</v>
      </c>
      <c r="E58">
        <f t="shared" si="2"/>
        <v>102457.60809999998</v>
      </c>
    </row>
    <row r="59" spans="1:9">
      <c r="B59" s="10"/>
      <c r="C59">
        <v>8</v>
      </c>
      <c r="D59">
        <v>2</v>
      </c>
      <c r="E59">
        <f t="shared" si="2"/>
        <v>102457.60809999998</v>
      </c>
      <c r="F59">
        <f t="shared" si="3"/>
        <v>146.40201228746039</v>
      </c>
      <c r="G59">
        <f t="shared" si="4"/>
        <v>42.293914660821891</v>
      </c>
      <c r="H59">
        <f>SUM(C57:C59)/SUM(C57:D59)</f>
        <v>0.77586206896551724</v>
      </c>
      <c r="I59">
        <f>SUM(D57:D59)/SUM(C57:D59)</f>
        <v>0.22413793103448276</v>
      </c>
    </row>
    <row r="60" spans="1:9">
      <c r="B60" s="1"/>
    </row>
    <row r="61" spans="1:9">
      <c r="B61" t="s">
        <v>7</v>
      </c>
      <c r="F61">
        <f>AVERAGE(F53:F59)</f>
        <v>164.83782124217763</v>
      </c>
      <c r="G61">
        <f t="shared" ref="G61:I61" si="5">AVERAGE(G53:G59)</f>
        <v>79.16553257025636</v>
      </c>
      <c r="H61">
        <f t="shared" si="5"/>
        <v>0.68580561985215083</v>
      </c>
      <c r="I61">
        <f t="shared" si="5"/>
        <v>0.31419438014784923</v>
      </c>
    </row>
    <row r="62" spans="1:9">
      <c r="B62" t="s">
        <v>8</v>
      </c>
      <c r="F62">
        <f>STDEV(F53:F59)/SQRT(3)</f>
        <v>9.2656247504154408</v>
      </c>
      <c r="G62">
        <f t="shared" ref="G62:I62" si="6">STDEV(G53:G59)/SQRT(3)</f>
        <v>18.531249500830906</v>
      </c>
      <c r="H62">
        <f t="shared" si="6"/>
        <v>4.5384115896141199E-2</v>
      </c>
      <c r="I62">
        <f t="shared" si="6"/>
        <v>4.5384115896141164E-2</v>
      </c>
    </row>
    <row r="64" spans="1:9">
      <c r="B64" s="10" t="s">
        <v>30</v>
      </c>
      <c r="C64">
        <v>4</v>
      </c>
      <c r="D64">
        <v>40</v>
      </c>
      <c r="E64">
        <f t="shared" si="2"/>
        <v>102457.60809999998</v>
      </c>
    </row>
    <row r="65" spans="1:9">
      <c r="B65" s="10"/>
      <c r="C65">
        <v>1</v>
      </c>
      <c r="D65">
        <v>20</v>
      </c>
      <c r="E65">
        <f t="shared" si="2"/>
        <v>102457.60809999998</v>
      </c>
    </row>
    <row r="66" spans="1:9">
      <c r="B66" s="10"/>
      <c r="C66">
        <v>2</v>
      </c>
      <c r="D66">
        <v>14</v>
      </c>
      <c r="E66">
        <f t="shared" si="2"/>
        <v>102457.60809999998</v>
      </c>
      <c r="F66">
        <f t="shared" si="3"/>
        <v>22.773646355827172</v>
      </c>
      <c r="G66">
        <f t="shared" si="4"/>
        <v>240.74997576160152</v>
      </c>
      <c r="H66">
        <f>SUM(C64:C66)/SUM(C64:D66)</f>
        <v>8.6419753086419748E-2</v>
      </c>
      <c r="I66">
        <f>SUM(D64:D66)/SUM(C64:D66)</f>
        <v>0.9135802469135802</v>
      </c>
    </row>
    <row r="67" spans="1:9">
      <c r="B67" s="10" t="s">
        <v>29</v>
      </c>
      <c r="C67">
        <v>0</v>
      </c>
      <c r="D67">
        <v>18</v>
      </c>
      <c r="E67">
        <f t="shared" si="2"/>
        <v>102457.60809999998</v>
      </c>
    </row>
    <row r="68" spans="1:9">
      <c r="B68" s="10"/>
      <c r="C68">
        <v>3</v>
      </c>
      <c r="D68">
        <v>22</v>
      </c>
      <c r="E68">
        <f t="shared" si="2"/>
        <v>102457.60809999998</v>
      </c>
    </row>
    <row r="69" spans="1:9">
      <c r="B69" s="10"/>
      <c r="C69">
        <v>3</v>
      </c>
      <c r="D69">
        <v>8</v>
      </c>
      <c r="E69">
        <f t="shared" si="2"/>
        <v>102457.60809999998</v>
      </c>
      <c r="F69">
        <f t="shared" si="3"/>
        <v>19.520268304994715</v>
      </c>
      <c r="G69">
        <f t="shared" si="4"/>
        <v>156.16214643995772</v>
      </c>
      <c r="H69">
        <f>SUM(C67:C69)/SUM(C67:D69)</f>
        <v>0.1111111111111111</v>
      </c>
      <c r="I69">
        <f>SUM(D67:D69)/SUM(C67:D69)</f>
        <v>0.88888888888888884</v>
      </c>
    </row>
    <row r="70" spans="1:9">
      <c r="B70" s="10" t="s">
        <v>31</v>
      </c>
      <c r="C70">
        <v>0</v>
      </c>
      <c r="D70">
        <v>20</v>
      </c>
      <c r="E70">
        <f t="shared" si="2"/>
        <v>102457.60809999998</v>
      </c>
    </row>
    <row r="71" spans="1:9">
      <c r="B71" s="10"/>
      <c r="C71">
        <v>2</v>
      </c>
      <c r="D71">
        <v>20</v>
      </c>
      <c r="E71">
        <f t="shared" si="2"/>
        <v>102457.60809999998</v>
      </c>
    </row>
    <row r="72" spans="1:9">
      <c r="B72" s="10"/>
      <c r="C72">
        <v>0</v>
      </c>
      <c r="D72">
        <v>8</v>
      </c>
      <c r="E72">
        <f t="shared" si="2"/>
        <v>102457.60809999998</v>
      </c>
    </row>
    <row r="73" spans="1:9">
      <c r="B73" s="10"/>
      <c r="C73">
        <v>2</v>
      </c>
      <c r="D73">
        <v>23</v>
      </c>
      <c r="E73">
        <f t="shared" si="2"/>
        <v>102457.60809999998</v>
      </c>
      <c r="F73">
        <f>SUM(C70:C73)/SUM(E70:E73)</f>
        <v>9.7601341524973601E-6</v>
      </c>
      <c r="G73">
        <f>SUM(D70:D73)/SUM(E70:E73)*1000000</f>
        <v>173.24238120682813</v>
      </c>
      <c r="H73">
        <f>SUM(C70:C73)/SUM(C70:D73)</f>
        <v>5.3333333333333337E-2</v>
      </c>
      <c r="I73">
        <f>SUM(D70:D73)/SUM(C70:D73)</f>
        <v>0.94666666666666666</v>
      </c>
    </row>
    <row r="75" spans="1:9">
      <c r="B75" t="s">
        <v>7</v>
      </c>
      <c r="F75">
        <f>AVERAGE(F66:F73)</f>
        <v>14.097974806985347</v>
      </c>
      <c r="G75">
        <f t="shared" ref="G75:I75" si="7">AVERAGE(G66:G73)</f>
        <v>190.0515011361291</v>
      </c>
      <c r="H75">
        <f t="shared" si="7"/>
        <v>8.3621399176954728E-2</v>
      </c>
      <c r="I75">
        <f t="shared" si="7"/>
        <v>0.91637860082304534</v>
      </c>
    </row>
    <row r="76" spans="1:9">
      <c r="B76" t="s">
        <v>8</v>
      </c>
      <c r="F76">
        <f>STDEV(F66:F73)/SQRT(3)</f>
        <v>7.1112722966683481</v>
      </c>
      <c r="G76">
        <f t="shared" ref="G76:I76" si="8">STDEV(G66:G73)/SQRT(3)</f>
        <v>25.824310910039248</v>
      </c>
      <c r="H76">
        <f t="shared" si="8"/>
        <v>1.6737592316763403E-2</v>
      </c>
      <c r="I76">
        <f t="shared" si="8"/>
        <v>1.6737592316763413E-2</v>
      </c>
    </row>
    <row r="79" spans="1:9">
      <c r="A79" t="s">
        <v>46</v>
      </c>
      <c r="B79" s="8" t="s">
        <v>150</v>
      </c>
    </row>
    <row r="80" spans="1:9">
      <c r="D80" t="s">
        <v>51</v>
      </c>
      <c r="E80" t="s">
        <v>52</v>
      </c>
    </row>
    <row r="81" spans="2:5">
      <c r="B81" s="10" t="s">
        <v>53</v>
      </c>
      <c r="C81" t="s">
        <v>54</v>
      </c>
      <c r="D81">
        <v>109.80363610788038</v>
      </c>
      <c r="E81">
        <v>35.991619100405181</v>
      </c>
    </row>
    <row r="82" spans="2:5">
      <c r="B82" s="10"/>
      <c r="C82" t="s">
        <v>55</v>
      </c>
      <c r="D82">
        <v>107.36355530548308</v>
      </c>
      <c r="E82">
        <v>27.451234907088697</v>
      </c>
    </row>
    <row r="83" spans="2:5">
      <c r="B83" s="10"/>
      <c r="C83" t="s">
        <v>56</v>
      </c>
      <c r="D83">
        <v>124.44412092226446</v>
      </c>
      <c r="E83">
        <v>25.011125137569699</v>
      </c>
    </row>
    <row r="84" spans="2:5">
      <c r="B84" s="10"/>
      <c r="C84" t="s">
        <v>57</v>
      </c>
      <c r="D84">
        <v>10.065333309889036</v>
      </c>
      <c r="E84">
        <v>5.490246981417739</v>
      </c>
    </row>
    <row r="85" spans="2:5">
      <c r="B85" s="10"/>
      <c r="C85" t="s">
        <v>58</v>
      </c>
      <c r="D85">
        <v>10.736355530548305</v>
      </c>
      <c r="E85">
        <v>13.420603732354474</v>
      </c>
    </row>
    <row r="86" spans="2:5">
      <c r="B86" s="10"/>
      <c r="C86" t="s">
        <v>59</v>
      </c>
      <c r="D86">
        <v>12.200404011986711</v>
      </c>
      <c r="E86">
        <v>1.8300823271392466</v>
      </c>
    </row>
    <row r="87" spans="2:5">
      <c r="B87" s="10" t="s">
        <v>61</v>
      </c>
      <c r="C87" s="3" t="s">
        <v>54</v>
      </c>
      <c r="D87">
        <v>2.0079621002832648</v>
      </c>
      <c r="E87">
        <v>1.7008547008547008</v>
      </c>
    </row>
    <row r="88" spans="2:5">
      <c r="B88" s="10"/>
      <c r="C88" s="3" t="s">
        <v>55</v>
      </c>
      <c r="D88">
        <v>2.5726495726495728</v>
      </c>
      <c r="E88">
        <v>1.787037037037037</v>
      </c>
    </row>
    <row r="89" spans="2:5">
      <c r="B89" s="10"/>
      <c r="C89" s="3" t="s">
        <v>56</v>
      </c>
      <c r="D89">
        <v>2.6120689655172415</v>
      </c>
      <c r="E89">
        <v>2.9066666666666667</v>
      </c>
    </row>
    <row r="90" spans="2:5">
      <c r="B90" s="10"/>
      <c r="C90" s="3" t="s">
        <v>30</v>
      </c>
      <c r="D90">
        <v>1.5869576365583551</v>
      </c>
      <c r="E90">
        <v>0.84541062801932365</v>
      </c>
    </row>
    <row r="91" spans="2:5">
      <c r="B91" s="10"/>
      <c r="C91" s="3" t="s">
        <v>29</v>
      </c>
      <c r="D91">
        <v>1.6339285714285714</v>
      </c>
      <c r="E91">
        <v>0.83050847457627119</v>
      </c>
    </row>
    <row r="92" spans="2:5">
      <c r="B92" s="10"/>
      <c r="C92" s="3" t="s">
        <v>31</v>
      </c>
      <c r="D92">
        <v>1.6071428571428572</v>
      </c>
      <c r="E92">
        <v>1.177142857142857</v>
      </c>
    </row>
    <row r="93" spans="2:5">
      <c r="B93" s="10" t="s">
        <v>62</v>
      </c>
      <c r="C93" s="3" t="s">
        <v>54</v>
      </c>
      <c r="D93">
        <v>31445.094687447629</v>
      </c>
      <c r="E93">
        <v>39246.290598290601</v>
      </c>
    </row>
    <row r="94" spans="2:5">
      <c r="B94" s="10"/>
      <c r="C94" s="3" t="s">
        <v>55</v>
      </c>
      <c r="D94">
        <v>25838.981595092024</v>
      </c>
      <c r="E94">
        <v>44210.462962962964</v>
      </c>
    </row>
    <row r="95" spans="2:5">
      <c r="B95" s="10"/>
      <c r="C95" s="3" t="s">
        <v>56</v>
      </c>
      <c r="D95">
        <v>25698.991416309014</v>
      </c>
      <c r="E95">
        <v>53241.373333333337</v>
      </c>
    </row>
    <row r="96" spans="2:5">
      <c r="B96" s="10"/>
      <c r="C96" s="3" t="s">
        <v>30</v>
      </c>
      <c r="D96">
        <v>32353.842345018813</v>
      </c>
      <c r="E96">
        <v>28643.541062801931</v>
      </c>
    </row>
    <row r="97" spans="2:5">
      <c r="B97" s="10"/>
      <c r="C97" s="3" t="s">
        <v>29</v>
      </c>
      <c r="D97">
        <v>27557.566037735851</v>
      </c>
      <c r="E97">
        <v>25698.711864406781</v>
      </c>
    </row>
    <row r="98" spans="2:5">
      <c r="B98" s="10"/>
      <c r="C98" s="3" t="s">
        <v>31</v>
      </c>
      <c r="D98">
        <v>27712.950226244346</v>
      </c>
      <c r="E98">
        <v>32580.2</v>
      </c>
    </row>
  </sheetData>
  <mergeCells count="15">
    <mergeCell ref="H3:H6"/>
    <mergeCell ref="H7:H10"/>
    <mergeCell ref="H11:H14"/>
    <mergeCell ref="B51:B53"/>
    <mergeCell ref="B54:B56"/>
    <mergeCell ref="B81:B86"/>
    <mergeCell ref="B87:B92"/>
    <mergeCell ref="B93:B98"/>
    <mergeCell ref="B70:B73"/>
    <mergeCell ref="B3:B12"/>
    <mergeCell ref="B13:B22"/>
    <mergeCell ref="B23:B32"/>
    <mergeCell ref="B57:B59"/>
    <mergeCell ref="B64:B66"/>
    <mergeCell ref="B67:B69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5"/>
  <sheetViews>
    <sheetView topLeftCell="A256" workbookViewId="0">
      <selection activeCell="B272" sqref="B272:B335"/>
    </sheetView>
  </sheetViews>
  <sheetFormatPr baseColWidth="10" defaultRowHeight="15" x14ac:dyDescent="0"/>
  <sheetData>
    <row r="1" spans="1:2">
      <c r="A1" t="s">
        <v>203</v>
      </c>
      <c r="B1" t="s">
        <v>205</v>
      </c>
    </row>
    <row r="2" spans="1:2">
      <c r="B2" t="s">
        <v>204</v>
      </c>
    </row>
    <row r="3" spans="1:2">
      <c r="B3" s="3">
        <v>100</v>
      </c>
    </row>
    <row r="4" spans="1:2">
      <c r="B4" s="3">
        <v>150</v>
      </c>
    </row>
    <row r="5" spans="1:2">
      <c r="B5" s="3">
        <v>240</v>
      </c>
    </row>
    <row r="6" spans="1:2">
      <c r="B6" s="3">
        <v>100</v>
      </c>
    </row>
    <row r="7" spans="1:2">
      <c r="B7" s="3">
        <v>130</v>
      </c>
    </row>
    <row r="8" spans="1:2">
      <c r="B8" s="3">
        <v>180</v>
      </c>
    </row>
    <row r="9" spans="1:2">
      <c r="B9" s="3">
        <v>120</v>
      </c>
    </row>
    <row r="10" spans="1:2">
      <c r="B10" s="3">
        <v>170</v>
      </c>
    </row>
    <row r="11" spans="1:2">
      <c r="B11" s="3">
        <v>140</v>
      </c>
    </row>
    <row r="12" spans="1:2">
      <c r="B12" s="3">
        <v>120</v>
      </c>
    </row>
    <row r="13" spans="1:2">
      <c r="B13" s="3">
        <v>90</v>
      </c>
    </row>
    <row r="14" spans="1:2">
      <c r="B14" s="3">
        <v>80</v>
      </c>
    </row>
    <row r="15" spans="1:2">
      <c r="B15" s="3">
        <v>150</v>
      </c>
    </row>
    <row r="16" spans="1:2">
      <c r="B16" s="3">
        <v>160</v>
      </c>
    </row>
    <row r="17" spans="2:2">
      <c r="B17" s="3">
        <v>150</v>
      </c>
    </row>
    <row r="18" spans="2:2">
      <c r="B18" s="3">
        <v>160</v>
      </c>
    </row>
    <row r="19" spans="2:2">
      <c r="B19" s="3">
        <v>100</v>
      </c>
    </row>
    <row r="20" spans="2:2">
      <c r="B20" s="3">
        <v>100</v>
      </c>
    </row>
    <row r="21" spans="2:2">
      <c r="B21" s="3">
        <v>170</v>
      </c>
    </row>
    <row r="22" spans="2:2">
      <c r="B22" s="3">
        <v>80</v>
      </c>
    </row>
    <row r="23" spans="2:2">
      <c r="B23" s="3">
        <v>240</v>
      </c>
    </row>
    <row r="24" spans="2:2">
      <c r="B24" s="3">
        <v>110</v>
      </c>
    </row>
    <row r="25" spans="2:2">
      <c r="B25" s="3">
        <v>80</v>
      </c>
    </row>
    <row r="26" spans="2:2">
      <c r="B26" s="3">
        <v>90</v>
      </c>
    </row>
    <row r="27" spans="2:2">
      <c r="B27" s="3">
        <v>120</v>
      </c>
    </row>
    <row r="28" spans="2:2">
      <c r="B28" s="3">
        <v>150</v>
      </c>
    </row>
    <row r="29" spans="2:2">
      <c r="B29" s="3">
        <v>150</v>
      </c>
    </row>
    <row r="30" spans="2:2">
      <c r="B30" s="3">
        <v>100</v>
      </c>
    </row>
    <row r="31" spans="2:2">
      <c r="B31" s="3">
        <v>110</v>
      </c>
    </row>
    <row r="32" spans="2:2">
      <c r="B32" s="3">
        <v>80</v>
      </c>
    </row>
    <row r="33" spans="2:2">
      <c r="B33" s="3">
        <v>140</v>
      </c>
    </row>
    <row r="34" spans="2:2">
      <c r="B34" s="3">
        <v>80</v>
      </c>
    </row>
    <row r="35" spans="2:2">
      <c r="B35" s="3">
        <v>170</v>
      </c>
    </row>
    <row r="36" spans="2:2">
      <c r="B36" s="3">
        <v>150</v>
      </c>
    </row>
    <row r="37" spans="2:2">
      <c r="B37" s="3">
        <v>90</v>
      </c>
    </row>
    <row r="38" spans="2:2">
      <c r="B38" s="3">
        <v>150</v>
      </c>
    </row>
    <row r="39" spans="2:2">
      <c r="B39" s="3">
        <v>190</v>
      </c>
    </row>
    <row r="40" spans="2:2">
      <c r="B40" s="3">
        <v>100</v>
      </c>
    </row>
    <row r="41" spans="2:2">
      <c r="B41" s="3">
        <v>130</v>
      </c>
    </row>
    <row r="42" spans="2:2">
      <c r="B42" s="3">
        <v>140</v>
      </c>
    </row>
    <row r="43" spans="2:2">
      <c r="B43" s="3">
        <v>110</v>
      </c>
    </row>
    <row r="44" spans="2:2">
      <c r="B44" s="3">
        <v>100</v>
      </c>
    </row>
    <row r="45" spans="2:2">
      <c r="B45" s="3">
        <v>140</v>
      </c>
    </row>
    <row r="46" spans="2:2">
      <c r="B46" s="3">
        <v>120</v>
      </c>
    </row>
    <row r="47" spans="2:2">
      <c r="B47" s="3">
        <v>150</v>
      </c>
    </row>
    <row r="48" spans="2:2">
      <c r="B48" s="3">
        <v>170</v>
      </c>
    </row>
    <row r="49" spans="2:2">
      <c r="B49" s="3">
        <v>160</v>
      </c>
    </row>
    <row r="50" spans="2:2">
      <c r="B50" s="3">
        <v>90</v>
      </c>
    </row>
    <row r="51" spans="2:2">
      <c r="B51" s="3">
        <v>130</v>
      </c>
    </row>
    <row r="52" spans="2:2">
      <c r="B52" s="3">
        <v>140</v>
      </c>
    </row>
    <row r="53" spans="2:2">
      <c r="B53" s="3">
        <v>100</v>
      </c>
    </row>
    <row r="54" spans="2:2">
      <c r="B54" s="3">
        <v>140</v>
      </c>
    </row>
    <row r="55" spans="2:2">
      <c r="B55" s="3">
        <v>160</v>
      </c>
    </row>
    <row r="56" spans="2:2">
      <c r="B56" s="3">
        <v>170</v>
      </c>
    </row>
    <row r="57" spans="2:2">
      <c r="B57" s="3">
        <v>110</v>
      </c>
    </row>
    <row r="58" spans="2:2">
      <c r="B58" s="3">
        <v>150</v>
      </c>
    </row>
    <row r="59" spans="2:2">
      <c r="B59" s="3">
        <v>100</v>
      </c>
    </row>
    <row r="60" spans="2:2">
      <c r="B60" s="3">
        <v>130</v>
      </c>
    </row>
    <row r="61" spans="2:2">
      <c r="B61" s="3">
        <v>90</v>
      </c>
    </row>
    <row r="62" spans="2:2">
      <c r="B62" s="3">
        <v>100</v>
      </c>
    </row>
    <row r="63" spans="2:2">
      <c r="B63" s="3">
        <v>140</v>
      </c>
    </row>
    <row r="64" spans="2:2">
      <c r="B64" s="3">
        <v>110</v>
      </c>
    </row>
    <row r="65" spans="1:2">
      <c r="B65" s="3">
        <v>90</v>
      </c>
    </row>
    <row r="66" spans="1:2">
      <c r="B66" s="3">
        <v>250</v>
      </c>
    </row>
    <row r="67" spans="1:2">
      <c r="B67" s="3">
        <v>200</v>
      </c>
    </row>
    <row r="70" spans="1:2">
      <c r="A70" t="s">
        <v>118</v>
      </c>
      <c r="B70" t="s">
        <v>206</v>
      </c>
    </row>
    <row r="71" spans="1:2">
      <c r="B71" t="s">
        <v>204</v>
      </c>
    </row>
    <row r="72" spans="1:2">
      <c r="B72">
        <v>110</v>
      </c>
    </row>
    <row r="73" spans="1:2">
      <c r="B73">
        <v>110</v>
      </c>
    </row>
    <row r="74" spans="1:2">
      <c r="B74">
        <v>110</v>
      </c>
    </row>
    <row r="75" spans="1:2">
      <c r="B75">
        <v>150</v>
      </c>
    </row>
    <row r="76" spans="1:2">
      <c r="B76">
        <v>290</v>
      </c>
    </row>
    <row r="77" spans="1:2">
      <c r="B77">
        <v>60</v>
      </c>
    </row>
    <row r="78" spans="1:2">
      <c r="B78">
        <v>110</v>
      </c>
    </row>
    <row r="79" spans="1:2">
      <c r="B79">
        <v>100</v>
      </c>
    </row>
    <row r="80" spans="1:2">
      <c r="B80">
        <v>180</v>
      </c>
    </row>
    <row r="81" spans="2:2">
      <c r="B81">
        <v>160</v>
      </c>
    </row>
    <row r="82" spans="2:2">
      <c r="B82">
        <v>140</v>
      </c>
    </row>
    <row r="83" spans="2:2">
      <c r="B83">
        <v>160</v>
      </c>
    </row>
    <row r="84" spans="2:2">
      <c r="B84">
        <v>70</v>
      </c>
    </row>
    <row r="85" spans="2:2">
      <c r="B85">
        <v>150</v>
      </c>
    </row>
    <row r="86" spans="2:2">
      <c r="B86">
        <v>80</v>
      </c>
    </row>
    <row r="87" spans="2:2">
      <c r="B87">
        <v>100</v>
      </c>
    </row>
    <row r="88" spans="2:2">
      <c r="B88">
        <v>210</v>
      </c>
    </row>
    <row r="89" spans="2:2">
      <c r="B89">
        <v>140</v>
      </c>
    </row>
    <row r="90" spans="2:2">
      <c r="B90">
        <v>90</v>
      </c>
    </row>
    <row r="91" spans="2:2">
      <c r="B91">
        <v>70</v>
      </c>
    </row>
    <row r="92" spans="2:2">
      <c r="B92">
        <v>330</v>
      </c>
    </row>
    <row r="93" spans="2:2">
      <c r="B93">
        <v>130</v>
      </c>
    </row>
    <row r="94" spans="2:2">
      <c r="B94">
        <v>160</v>
      </c>
    </row>
    <row r="95" spans="2:2">
      <c r="B95">
        <v>100</v>
      </c>
    </row>
    <row r="96" spans="2:2">
      <c r="B96">
        <v>200</v>
      </c>
    </row>
    <row r="97" spans="1:2">
      <c r="B97">
        <v>170</v>
      </c>
    </row>
    <row r="98" spans="1:2">
      <c r="B98">
        <v>110</v>
      </c>
    </row>
    <row r="99" spans="1:2">
      <c r="B99">
        <v>220</v>
      </c>
    </row>
    <row r="100" spans="1:2">
      <c r="B100">
        <v>90</v>
      </c>
    </row>
    <row r="101" spans="1:2">
      <c r="B101">
        <v>220</v>
      </c>
    </row>
    <row r="102" spans="1:2">
      <c r="B102">
        <v>190</v>
      </c>
    </row>
    <row r="103" spans="1:2">
      <c r="B103">
        <v>160</v>
      </c>
    </row>
    <row r="104" spans="1:2">
      <c r="B104">
        <v>60</v>
      </c>
    </row>
    <row r="105" spans="1:2">
      <c r="B105">
        <v>220</v>
      </c>
    </row>
    <row r="108" spans="1:2">
      <c r="A108" t="s">
        <v>114</v>
      </c>
      <c r="B108" t="s">
        <v>207</v>
      </c>
    </row>
    <row r="109" spans="1:2">
      <c r="B109" s="3">
        <v>0.36363636399999999</v>
      </c>
    </row>
    <row r="110" spans="1:2">
      <c r="B110" s="3">
        <v>0.36363636399999999</v>
      </c>
    </row>
    <row r="111" spans="1:2">
      <c r="B111" s="3">
        <v>0.45454545499999999</v>
      </c>
    </row>
    <row r="112" spans="1:2">
      <c r="B112" s="3">
        <v>0.4</v>
      </c>
    </row>
    <row r="113" spans="2:2">
      <c r="B113" s="3">
        <v>0.86206896600000005</v>
      </c>
    </row>
    <row r="114" spans="2:2">
      <c r="B114" s="3">
        <v>0.5</v>
      </c>
    </row>
    <row r="115" spans="2:2">
      <c r="B115" s="3">
        <v>0.18181818199999999</v>
      </c>
    </row>
    <row r="116" spans="2:2">
      <c r="B116" s="3">
        <v>0.8</v>
      </c>
    </row>
    <row r="117" spans="2:2">
      <c r="B117" s="3">
        <v>0.16666666699999999</v>
      </c>
    </row>
    <row r="118" spans="2:2">
      <c r="B118" s="3">
        <v>0.375</v>
      </c>
    </row>
    <row r="119" spans="2:2">
      <c r="B119" s="3">
        <v>0.21428571399999999</v>
      </c>
    </row>
    <row r="120" spans="2:2">
      <c r="B120" s="3">
        <v>0.375</v>
      </c>
    </row>
    <row r="121" spans="2:2">
      <c r="B121" s="3">
        <v>0.14285714299999999</v>
      </c>
    </row>
    <row r="122" spans="2:2">
      <c r="B122" s="3">
        <v>0.2</v>
      </c>
    </row>
    <row r="123" spans="2:2">
      <c r="B123" s="3">
        <v>0.875</v>
      </c>
    </row>
    <row r="124" spans="2:2">
      <c r="B124" s="3">
        <v>1</v>
      </c>
    </row>
    <row r="125" spans="2:2">
      <c r="B125" s="3">
        <v>0.52380952400000003</v>
      </c>
    </row>
    <row r="126" spans="2:2">
      <c r="B126" s="3">
        <v>0.21428571399999999</v>
      </c>
    </row>
    <row r="127" spans="2:2">
      <c r="B127" s="3">
        <v>0.55555555599999995</v>
      </c>
    </row>
    <row r="128" spans="2:2">
      <c r="B128" s="3">
        <v>1</v>
      </c>
    </row>
    <row r="129" spans="2:2">
      <c r="B129" s="3">
        <v>0.87878787899999999</v>
      </c>
    </row>
    <row r="130" spans="2:2">
      <c r="B130" s="3">
        <v>0</v>
      </c>
    </row>
    <row r="131" spans="2:2">
      <c r="B131" s="3">
        <v>0.4375</v>
      </c>
    </row>
    <row r="132" spans="2:2">
      <c r="B132" s="3">
        <v>0.5</v>
      </c>
    </row>
    <row r="133" spans="2:2">
      <c r="B133" s="3">
        <v>0.35</v>
      </c>
    </row>
    <row r="134" spans="2:2">
      <c r="B134" s="3">
        <v>0.235294118</v>
      </c>
    </row>
    <row r="135" spans="2:2">
      <c r="B135" s="3">
        <v>0.36363636399999999</v>
      </c>
    </row>
    <row r="136" spans="2:2">
      <c r="B136" s="3">
        <v>0.27272727299999999</v>
      </c>
    </row>
    <row r="137" spans="2:2">
      <c r="B137" s="3">
        <v>0.222222222</v>
      </c>
    </row>
    <row r="138" spans="2:2">
      <c r="B138" s="3">
        <v>0.54545454500000001</v>
      </c>
    </row>
    <row r="139" spans="2:2">
      <c r="B139" s="3">
        <v>0.47368421100000002</v>
      </c>
    </row>
    <row r="140" spans="2:2">
      <c r="B140" s="3">
        <v>0.8125</v>
      </c>
    </row>
    <row r="141" spans="2:2">
      <c r="B141" s="3">
        <v>0.16666666699999999</v>
      </c>
    </row>
    <row r="142" spans="2:2">
      <c r="B142" s="3">
        <v>0.72727272700000001</v>
      </c>
    </row>
    <row r="145" spans="1:2">
      <c r="A145" t="s">
        <v>132</v>
      </c>
      <c r="B145" t="s">
        <v>208</v>
      </c>
    </row>
    <row r="146" spans="1:2">
      <c r="B146" t="s">
        <v>204</v>
      </c>
    </row>
    <row r="147" spans="1:2">
      <c r="B147" s="3">
        <v>150</v>
      </c>
    </row>
    <row r="148" spans="1:2">
      <c r="B148" s="3">
        <v>120</v>
      </c>
    </row>
    <row r="149" spans="1:2">
      <c r="B149" s="3">
        <v>150</v>
      </c>
    </row>
    <row r="150" spans="1:2">
      <c r="B150" s="3">
        <v>130</v>
      </c>
    </row>
    <row r="151" spans="1:2">
      <c r="B151" s="3">
        <v>210</v>
      </c>
    </row>
    <row r="152" spans="1:2">
      <c r="B152" s="3">
        <v>200</v>
      </c>
    </row>
    <row r="153" spans="1:2">
      <c r="B153" s="3">
        <v>140</v>
      </c>
    </row>
    <row r="154" spans="1:2">
      <c r="B154" s="3">
        <v>160</v>
      </c>
    </row>
    <row r="155" spans="1:2">
      <c r="B155" s="3">
        <v>120</v>
      </c>
    </row>
    <row r="156" spans="1:2">
      <c r="B156" s="3">
        <v>280</v>
      </c>
    </row>
    <row r="157" spans="1:2">
      <c r="B157" s="3">
        <v>170</v>
      </c>
    </row>
    <row r="158" spans="1:2">
      <c r="B158" s="3">
        <v>100</v>
      </c>
    </row>
    <row r="159" spans="1:2">
      <c r="B159" s="3">
        <v>60</v>
      </c>
    </row>
    <row r="160" spans="1:2">
      <c r="B160" s="3">
        <v>90</v>
      </c>
    </row>
    <row r="161" spans="2:2">
      <c r="B161" s="3">
        <v>110</v>
      </c>
    </row>
    <row r="162" spans="2:2">
      <c r="B162" s="3">
        <v>60</v>
      </c>
    </row>
    <row r="163" spans="2:2">
      <c r="B163" s="3">
        <v>100</v>
      </c>
    </row>
    <row r="164" spans="2:2">
      <c r="B164" s="3">
        <v>60</v>
      </c>
    </row>
    <row r="165" spans="2:2">
      <c r="B165" s="3">
        <v>110</v>
      </c>
    </row>
    <row r="166" spans="2:2">
      <c r="B166" s="3">
        <v>220</v>
      </c>
    </row>
    <row r="167" spans="2:2">
      <c r="B167" s="3">
        <v>130</v>
      </c>
    </row>
    <row r="168" spans="2:2">
      <c r="B168" s="3">
        <v>50</v>
      </c>
    </row>
    <row r="169" spans="2:2">
      <c r="B169" s="3">
        <v>90</v>
      </c>
    </row>
    <row r="170" spans="2:2">
      <c r="B170" s="3">
        <v>70</v>
      </c>
    </row>
    <row r="171" spans="2:2">
      <c r="B171" s="3">
        <v>120</v>
      </c>
    </row>
    <row r="172" spans="2:2">
      <c r="B172" s="3">
        <v>100</v>
      </c>
    </row>
    <row r="173" spans="2:2">
      <c r="B173" s="3">
        <v>210</v>
      </c>
    </row>
    <row r="174" spans="2:2">
      <c r="B174" s="3">
        <v>100</v>
      </c>
    </row>
    <row r="175" spans="2:2">
      <c r="B175" s="3">
        <v>150</v>
      </c>
    </row>
    <row r="176" spans="2:2">
      <c r="B176" s="3">
        <v>50</v>
      </c>
    </row>
    <row r="177" spans="2:2">
      <c r="B177" s="3">
        <v>120</v>
      </c>
    </row>
    <row r="178" spans="2:2">
      <c r="B178" s="3">
        <v>100</v>
      </c>
    </row>
    <row r="179" spans="2:2">
      <c r="B179" s="3">
        <v>110</v>
      </c>
    </row>
    <row r="180" spans="2:2">
      <c r="B180" s="3">
        <v>110</v>
      </c>
    </row>
    <row r="181" spans="2:2">
      <c r="B181" s="3">
        <v>50</v>
      </c>
    </row>
    <row r="182" spans="2:2">
      <c r="B182" s="3">
        <v>150</v>
      </c>
    </row>
    <row r="183" spans="2:2">
      <c r="B183" s="3">
        <v>180</v>
      </c>
    </row>
    <row r="184" spans="2:2">
      <c r="B184" s="3">
        <v>150</v>
      </c>
    </row>
    <row r="185" spans="2:2">
      <c r="B185" s="3">
        <v>110</v>
      </c>
    </row>
    <row r="186" spans="2:2">
      <c r="B186" s="3">
        <v>100</v>
      </c>
    </row>
    <row r="187" spans="2:2">
      <c r="B187" s="3">
        <v>90</v>
      </c>
    </row>
    <row r="188" spans="2:2">
      <c r="B188" s="3">
        <v>100</v>
      </c>
    </row>
    <row r="189" spans="2:2">
      <c r="B189" s="3">
        <v>140</v>
      </c>
    </row>
    <row r="190" spans="2:2">
      <c r="B190" s="3">
        <v>100</v>
      </c>
    </row>
    <row r="191" spans="2:2">
      <c r="B191" s="3">
        <v>150</v>
      </c>
    </row>
    <row r="192" spans="2:2">
      <c r="B192" s="3">
        <v>190</v>
      </c>
    </row>
    <row r="193" spans="2:2">
      <c r="B193" s="3">
        <v>110</v>
      </c>
    </row>
    <row r="194" spans="2:2">
      <c r="B194" s="3">
        <v>90</v>
      </c>
    </row>
    <row r="195" spans="2:2">
      <c r="B195" s="3">
        <v>100</v>
      </c>
    </row>
    <row r="196" spans="2:2">
      <c r="B196" s="3">
        <v>170</v>
      </c>
    </row>
    <row r="197" spans="2:2">
      <c r="B197" s="3">
        <v>90</v>
      </c>
    </row>
    <row r="198" spans="2:2">
      <c r="B198" s="3">
        <v>130</v>
      </c>
    </row>
    <row r="199" spans="2:2">
      <c r="B199" s="3">
        <v>130</v>
      </c>
    </row>
    <row r="200" spans="2:2">
      <c r="B200" s="3">
        <v>70</v>
      </c>
    </row>
    <row r="201" spans="2:2">
      <c r="B201" s="3">
        <v>210</v>
      </c>
    </row>
    <row r="202" spans="2:2">
      <c r="B202" s="3">
        <v>90</v>
      </c>
    </row>
    <row r="203" spans="2:2">
      <c r="B203" s="3">
        <v>120</v>
      </c>
    </row>
    <row r="204" spans="2:2">
      <c r="B204" s="3">
        <v>130</v>
      </c>
    </row>
    <row r="205" spans="2:2">
      <c r="B205" s="3">
        <v>110</v>
      </c>
    </row>
    <row r="206" spans="2:2">
      <c r="B206" s="3">
        <v>90</v>
      </c>
    </row>
    <row r="207" spans="2:2">
      <c r="B207" s="3">
        <v>140</v>
      </c>
    </row>
    <row r="208" spans="2:2">
      <c r="B208" s="3">
        <v>100</v>
      </c>
    </row>
    <row r="209" spans="2:2">
      <c r="B209" s="3">
        <v>240</v>
      </c>
    </row>
    <row r="210" spans="2:2">
      <c r="B210" s="3">
        <v>180</v>
      </c>
    </row>
    <row r="211" spans="2:2">
      <c r="B211" s="3">
        <v>150</v>
      </c>
    </row>
    <row r="212" spans="2:2">
      <c r="B212" s="3">
        <v>130</v>
      </c>
    </row>
    <row r="213" spans="2:2">
      <c r="B213" s="3">
        <v>100</v>
      </c>
    </row>
    <row r="214" spans="2:2">
      <c r="B214" s="3">
        <v>260</v>
      </c>
    </row>
    <row r="215" spans="2:2">
      <c r="B215" s="3">
        <v>120</v>
      </c>
    </row>
    <row r="216" spans="2:2">
      <c r="B216" s="3">
        <v>150</v>
      </c>
    </row>
    <row r="217" spans="2:2">
      <c r="B217" s="3">
        <v>70</v>
      </c>
    </row>
    <row r="218" spans="2:2">
      <c r="B218" s="3">
        <v>180</v>
      </c>
    </row>
    <row r="219" spans="2:2">
      <c r="B219" s="3">
        <v>140</v>
      </c>
    </row>
    <row r="220" spans="2:2">
      <c r="B220" s="3">
        <v>200</v>
      </c>
    </row>
    <row r="221" spans="2:2">
      <c r="B221" s="3">
        <v>150</v>
      </c>
    </row>
    <row r="222" spans="2:2">
      <c r="B222" s="3">
        <v>120</v>
      </c>
    </row>
    <row r="223" spans="2:2">
      <c r="B223" s="3">
        <v>90</v>
      </c>
    </row>
    <row r="224" spans="2:2">
      <c r="B224" s="3">
        <v>120</v>
      </c>
    </row>
    <row r="225" spans="2:2">
      <c r="B225" s="3">
        <v>220</v>
      </c>
    </row>
    <row r="226" spans="2:2">
      <c r="B226" s="3">
        <v>230</v>
      </c>
    </row>
    <row r="227" spans="2:2">
      <c r="B227" s="3">
        <v>160</v>
      </c>
    </row>
    <row r="228" spans="2:2">
      <c r="B228" s="3">
        <v>110</v>
      </c>
    </row>
    <row r="229" spans="2:2">
      <c r="B229" s="3">
        <v>150</v>
      </c>
    </row>
    <row r="230" spans="2:2">
      <c r="B230" s="3">
        <v>130</v>
      </c>
    </row>
    <row r="231" spans="2:2">
      <c r="B231" s="3">
        <v>70</v>
      </c>
    </row>
    <row r="232" spans="2:2">
      <c r="B232" s="3">
        <v>60</v>
      </c>
    </row>
    <row r="233" spans="2:2">
      <c r="B233" s="3">
        <v>100</v>
      </c>
    </row>
    <row r="234" spans="2:2">
      <c r="B234" s="3">
        <v>70</v>
      </c>
    </row>
    <row r="235" spans="2:2">
      <c r="B235" s="3">
        <v>120</v>
      </c>
    </row>
    <row r="236" spans="2:2">
      <c r="B236" s="3">
        <v>110</v>
      </c>
    </row>
    <row r="237" spans="2:2">
      <c r="B237" s="3">
        <v>120</v>
      </c>
    </row>
    <row r="238" spans="2:2">
      <c r="B238" s="3">
        <v>110</v>
      </c>
    </row>
    <row r="239" spans="2:2">
      <c r="B239" s="3">
        <v>140</v>
      </c>
    </row>
    <row r="240" spans="2:2">
      <c r="B240" s="3">
        <v>120</v>
      </c>
    </row>
    <row r="241" spans="2:2">
      <c r="B241" s="3">
        <v>50</v>
      </c>
    </row>
    <row r="242" spans="2:2">
      <c r="B242" s="3">
        <v>160</v>
      </c>
    </row>
    <row r="243" spans="2:2">
      <c r="B243" s="3">
        <v>60</v>
      </c>
    </row>
    <row r="244" spans="2:2">
      <c r="B244" s="3">
        <v>100</v>
      </c>
    </row>
    <row r="245" spans="2:2">
      <c r="B245" s="3">
        <v>90</v>
      </c>
    </row>
    <row r="246" spans="2:2">
      <c r="B246" s="3">
        <v>110</v>
      </c>
    </row>
    <row r="247" spans="2:2">
      <c r="B247" s="3">
        <v>130</v>
      </c>
    </row>
    <row r="248" spans="2:2">
      <c r="B248" s="3">
        <v>70</v>
      </c>
    </row>
    <row r="249" spans="2:2">
      <c r="B249" s="3">
        <v>190</v>
      </c>
    </row>
    <row r="250" spans="2:2">
      <c r="B250" s="3">
        <v>110</v>
      </c>
    </row>
    <row r="251" spans="2:2">
      <c r="B251" s="3">
        <v>190</v>
      </c>
    </row>
    <row r="252" spans="2:2">
      <c r="B252" s="3">
        <v>70</v>
      </c>
    </row>
    <row r="253" spans="2:2">
      <c r="B253" s="3">
        <v>120</v>
      </c>
    </row>
    <row r="254" spans="2:2">
      <c r="B254" s="3">
        <v>70</v>
      </c>
    </row>
    <row r="255" spans="2:2">
      <c r="B255" s="3">
        <v>180</v>
      </c>
    </row>
    <row r="256" spans="2:2">
      <c r="B256" s="3">
        <v>170</v>
      </c>
    </row>
    <row r="257" spans="1:2">
      <c r="B257" s="3">
        <v>80</v>
      </c>
    </row>
    <row r="258" spans="1:2">
      <c r="B258" s="3">
        <v>70</v>
      </c>
    </row>
    <row r="259" spans="1:2">
      <c r="B259" s="3">
        <v>110</v>
      </c>
    </row>
    <row r="260" spans="1:2">
      <c r="B260" s="3">
        <v>130</v>
      </c>
    </row>
    <row r="261" spans="1:2">
      <c r="B261" s="3">
        <v>70</v>
      </c>
    </row>
    <row r="262" spans="1:2">
      <c r="B262" s="3">
        <v>220</v>
      </c>
    </row>
    <row r="263" spans="1:2">
      <c r="B263" s="3">
        <v>130</v>
      </c>
    </row>
    <row r="264" spans="1:2">
      <c r="B264" s="3">
        <v>90</v>
      </c>
    </row>
    <row r="265" spans="1:2">
      <c r="B265" s="3">
        <v>200</v>
      </c>
    </row>
    <row r="266" spans="1:2">
      <c r="B266" s="3">
        <v>160</v>
      </c>
    </row>
    <row r="267" spans="1:2">
      <c r="B267" s="3">
        <v>120</v>
      </c>
    </row>
    <row r="270" spans="1:2">
      <c r="A270" t="s">
        <v>144</v>
      </c>
      <c r="B270" t="s">
        <v>209</v>
      </c>
    </row>
    <row r="271" spans="1:2">
      <c r="B271" t="s">
        <v>204</v>
      </c>
    </row>
    <row r="272" spans="1:2">
      <c r="B272">
        <v>110</v>
      </c>
    </row>
    <row r="273" spans="2:2">
      <c r="B273">
        <v>120</v>
      </c>
    </row>
    <row r="274" spans="2:2">
      <c r="B274">
        <v>90</v>
      </c>
    </row>
    <row r="275" spans="2:2">
      <c r="B275">
        <v>90</v>
      </c>
    </row>
    <row r="276" spans="2:2">
      <c r="B276">
        <v>230</v>
      </c>
    </row>
    <row r="277" spans="2:2">
      <c r="B277">
        <v>190</v>
      </c>
    </row>
    <row r="278" spans="2:2">
      <c r="B278">
        <v>140</v>
      </c>
    </row>
    <row r="279" spans="2:2">
      <c r="B279">
        <v>150</v>
      </c>
    </row>
    <row r="280" spans="2:2">
      <c r="B280">
        <v>170</v>
      </c>
    </row>
    <row r="281" spans="2:2">
      <c r="B281">
        <v>90</v>
      </c>
    </row>
    <row r="282" spans="2:2">
      <c r="B282">
        <v>120</v>
      </c>
    </row>
    <row r="283" spans="2:2">
      <c r="B283">
        <v>90</v>
      </c>
    </row>
    <row r="284" spans="2:2">
      <c r="B284">
        <v>170</v>
      </c>
    </row>
    <row r="285" spans="2:2">
      <c r="B285">
        <v>170</v>
      </c>
    </row>
    <row r="286" spans="2:2">
      <c r="B286">
        <v>110</v>
      </c>
    </row>
    <row r="287" spans="2:2">
      <c r="B287">
        <v>150</v>
      </c>
    </row>
    <row r="288" spans="2:2">
      <c r="B288">
        <v>270</v>
      </c>
    </row>
    <row r="289" spans="2:2">
      <c r="B289">
        <v>140</v>
      </c>
    </row>
    <row r="290" spans="2:2">
      <c r="B290">
        <v>90</v>
      </c>
    </row>
    <row r="291" spans="2:2">
      <c r="B291">
        <v>140</v>
      </c>
    </row>
    <row r="292" spans="2:2">
      <c r="B292">
        <v>130</v>
      </c>
    </row>
    <row r="293" spans="2:2">
      <c r="B293">
        <v>100</v>
      </c>
    </row>
    <row r="294" spans="2:2">
      <c r="B294">
        <v>90</v>
      </c>
    </row>
    <row r="295" spans="2:2">
      <c r="B295">
        <v>100</v>
      </c>
    </row>
    <row r="296" spans="2:2">
      <c r="B296">
        <v>160</v>
      </c>
    </row>
    <row r="297" spans="2:2">
      <c r="B297">
        <v>140</v>
      </c>
    </row>
    <row r="298" spans="2:2">
      <c r="B298">
        <v>120</v>
      </c>
    </row>
    <row r="299" spans="2:2">
      <c r="B299">
        <v>240</v>
      </c>
    </row>
    <row r="300" spans="2:2">
      <c r="B300">
        <v>90</v>
      </c>
    </row>
    <row r="301" spans="2:2">
      <c r="B301">
        <v>130</v>
      </c>
    </row>
    <row r="302" spans="2:2">
      <c r="B302">
        <v>120</v>
      </c>
    </row>
    <row r="303" spans="2:2">
      <c r="B303">
        <v>90</v>
      </c>
    </row>
    <row r="304" spans="2:2">
      <c r="B304">
        <v>110</v>
      </c>
    </row>
    <row r="305" spans="2:2">
      <c r="B305">
        <v>160</v>
      </c>
    </row>
    <row r="306" spans="2:2">
      <c r="B306">
        <v>100</v>
      </c>
    </row>
    <row r="307" spans="2:2">
      <c r="B307">
        <v>110</v>
      </c>
    </row>
    <row r="308" spans="2:2">
      <c r="B308">
        <v>120</v>
      </c>
    </row>
    <row r="309" spans="2:2">
      <c r="B309">
        <v>100</v>
      </c>
    </row>
    <row r="310" spans="2:2">
      <c r="B310">
        <v>140</v>
      </c>
    </row>
    <row r="311" spans="2:2">
      <c r="B311">
        <v>100</v>
      </c>
    </row>
    <row r="312" spans="2:2">
      <c r="B312">
        <v>90</v>
      </c>
    </row>
    <row r="313" spans="2:2">
      <c r="B313">
        <v>130</v>
      </c>
    </row>
    <row r="314" spans="2:2">
      <c r="B314">
        <v>100</v>
      </c>
    </row>
    <row r="315" spans="2:2">
      <c r="B315">
        <v>140</v>
      </c>
    </row>
    <row r="316" spans="2:2">
      <c r="B316">
        <v>100</v>
      </c>
    </row>
    <row r="317" spans="2:2">
      <c r="B317">
        <v>280</v>
      </c>
    </row>
    <row r="318" spans="2:2">
      <c r="B318">
        <v>140</v>
      </c>
    </row>
    <row r="319" spans="2:2">
      <c r="B319">
        <v>130</v>
      </c>
    </row>
    <row r="320" spans="2:2">
      <c r="B320">
        <v>170</v>
      </c>
    </row>
    <row r="321" spans="2:2">
      <c r="B321">
        <v>120</v>
      </c>
    </row>
    <row r="322" spans="2:2">
      <c r="B322">
        <v>170</v>
      </c>
    </row>
    <row r="323" spans="2:2">
      <c r="B323">
        <v>110</v>
      </c>
    </row>
    <row r="324" spans="2:2">
      <c r="B324">
        <v>130</v>
      </c>
    </row>
    <row r="325" spans="2:2">
      <c r="B325">
        <v>110</v>
      </c>
    </row>
    <row r="326" spans="2:2">
      <c r="B326">
        <v>110</v>
      </c>
    </row>
    <row r="327" spans="2:2">
      <c r="B327">
        <v>170</v>
      </c>
    </row>
    <row r="328" spans="2:2">
      <c r="B328">
        <v>90</v>
      </c>
    </row>
    <row r="329" spans="2:2">
      <c r="B329">
        <v>90</v>
      </c>
    </row>
    <row r="330" spans="2:2">
      <c r="B330">
        <v>90</v>
      </c>
    </row>
    <row r="331" spans="2:2">
      <c r="B331">
        <v>110</v>
      </c>
    </row>
    <row r="332" spans="2:2">
      <c r="B332">
        <v>170</v>
      </c>
    </row>
    <row r="333" spans="2:2">
      <c r="B333">
        <v>120</v>
      </c>
    </row>
    <row r="334" spans="2:2">
      <c r="B334">
        <v>140</v>
      </c>
    </row>
    <row r="335" spans="2:2">
      <c r="B335">
        <v>100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A2" sqref="A2"/>
    </sheetView>
  </sheetViews>
  <sheetFormatPr baseColWidth="10" defaultRowHeight="15" x14ac:dyDescent="0"/>
  <sheetData>
    <row r="1" spans="1:13">
      <c r="A1" t="s">
        <v>200</v>
      </c>
      <c r="B1" s="7" t="s">
        <v>177</v>
      </c>
    </row>
    <row r="2" spans="1:13">
      <c r="B2" s="11" t="s">
        <v>179</v>
      </c>
      <c r="C2" s="12"/>
      <c r="D2" s="12"/>
      <c r="E2" s="12"/>
      <c r="F2" s="11" t="s">
        <v>178</v>
      </c>
      <c r="G2" s="12"/>
      <c r="H2" s="12"/>
      <c r="I2" s="12"/>
      <c r="J2" s="11" t="s">
        <v>48</v>
      </c>
      <c r="K2" s="12"/>
      <c r="L2" s="12"/>
      <c r="M2" s="12"/>
    </row>
    <row r="3" spans="1:13">
      <c r="B3" s="5" t="s">
        <v>115</v>
      </c>
      <c r="C3" s="5" t="s">
        <v>116</v>
      </c>
      <c r="D3" s="5" t="s">
        <v>117</v>
      </c>
      <c r="E3" s="5"/>
      <c r="F3" s="5" t="s">
        <v>115</v>
      </c>
      <c r="G3" s="5" t="s">
        <v>116</v>
      </c>
      <c r="H3" s="5" t="s">
        <v>117</v>
      </c>
      <c r="I3" s="5"/>
      <c r="J3" s="5" t="s">
        <v>115</v>
      </c>
      <c r="K3" s="5" t="s">
        <v>116</v>
      </c>
      <c r="L3" s="5" t="s">
        <v>117</v>
      </c>
      <c r="M3" s="5"/>
    </row>
    <row r="4" spans="1:13">
      <c r="A4" t="s">
        <v>43</v>
      </c>
      <c r="B4" s="5">
        <v>3.7010796379999999</v>
      </c>
      <c r="C4" s="5">
        <v>0.76689549800000001</v>
      </c>
      <c r="D4" s="5">
        <v>0.89165587000000002</v>
      </c>
      <c r="E4" s="5"/>
      <c r="F4" s="5">
        <v>1.4788522660000001</v>
      </c>
      <c r="G4" s="5">
        <v>3.7035719070000002</v>
      </c>
      <c r="H4" s="5">
        <v>0.94046772999999995</v>
      </c>
      <c r="I4" s="5"/>
      <c r="J4" s="5">
        <v>4.6372193099999999</v>
      </c>
      <c r="K4" s="5">
        <v>3.5267001850000002</v>
      </c>
      <c r="L4" s="5">
        <v>1.2334048419999999</v>
      </c>
    </row>
    <row r="5" spans="1:13">
      <c r="A5" t="s">
        <v>44</v>
      </c>
      <c r="B5" s="5">
        <v>3.9739411979999999</v>
      </c>
      <c r="C5" s="5">
        <v>0.73047466999999999</v>
      </c>
      <c r="D5" s="5">
        <v>0.89145445700000003</v>
      </c>
      <c r="E5" s="5"/>
      <c r="F5" s="5">
        <v>1.2539093610000001</v>
      </c>
      <c r="G5" s="5">
        <v>3.4670551289999998</v>
      </c>
      <c r="H5" s="5">
        <v>1.0614610799999999</v>
      </c>
      <c r="I5" s="5"/>
      <c r="J5" s="5">
        <v>4.0054122129999996</v>
      </c>
      <c r="K5" s="5">
        <v>2.6317073469999999</v>
      </c>
      <c r="L5" s="5">
        <v>0.88527003900000001</v>
      </c>
    </row>
    <row r="6" spans="1:13">
      <c r="A6" t="s">
        <v>45</v>
      </c>
      <c r="B6" s="5">
        <v>4.7041785960000002</v>
      </c>
      <c r="C6" s="5">
        <v>0.79394070999999999</v>
      </c>
      <c r="D6" s="5">
        <v>1.1233217019999999</v>
      </c>
      <c r="E6" s="5"/>
      <c r="F6" s="5">
        <v>1.4464249229999999</v>
      </c>
      <c r="G6" s="5">
        <v>3.8028727789999999</v>
      </c>
      <c r="H6" s="5">
        <v>1.1631950769999999</v>
      </c>
      <c r="I6" s="5"/>
      <c r="J6" s="5">
        <v>4.5322048559999999</v>
      </c>
      <c r="K6" s="5">
        <v>2.7949809440000002</v>
      </c>
      <c r="L6" s="5">
        <v>0.99764918999999996</v>
      </c>
    </row>
    <row r="7" spans="1:13">
      <c r="A7" t="s">
        <v>50</v>
      </c>
      <c r="B7" s="5">
        <v>4.3069818680000003</v>
      </c>
      <c r="C7" s="5">
        <v>1.0209892140000001</v>
      </c>
      <c r="D7" s="5">
        <v>1.0935679709999999</v>
      </c>
      <c r="E7" s="5"/>
      <c r="F7" s="5">
        <v>0.99238003900000005</v>
      </c>
      <c r="G7" s="5">
        <v>3.019771124</v>
      </c>
      <c r="H7" s="5">
        <v>0.83487611299999998</v>
      </c>
      <c r="I7" s="5"/>
      <c r="J7" s="5">
        <v>3.4187270330000001</v>
      </c>
      <c r="K7" s="5">
        <v>3.5505060510000002</v>
      </c>
      <c r="L7" s="5">
        <v>0.88367593</v>
      </c>
    </row>
  </sheetData>
  <mergeCells count="3">
    <mergeCell ref="B2:E2"/>
    <mergeCell ref="F2:I2"/>
    <mergeCell ref="J2:M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H2" sqref="H2:J2"/>
    </sheetView>
  </sheetViews>
  <sheetFormatPr baseColWidth="10" defaultRowHeight="15" x14ac:dyDescent="0"/>
  <sheetData>
    <row r="1" spans="1:10">
      <c r="A1" t="s">
        <v>210</v>
      </c>
      <c r="B1" t="s">
        <v>211</v>
      </c>
    </row>
    <row r="2" spans="1:10">
      <c r="B2" s="13" t="s">
        <v>69</v>
      </c>
      <c r="C2" s="13"/>
      <c r="D2" s="13"/>
      <c r="E2" s="10" t="s">
        <v>70</v>
      </c>
      <c r="F2" s="10"/>
      <c r="G2" s="10"/>
      <c r="H2" s="10" t="s">
        <v>214</v>
      </c>
      <c r="I2" s="10"/>
      <c r="J2" s="10"/>
    </row>
    <row r="3" spans="1:10">
      <c r="A3" t="s">
        <v>42</v>
      </c>
      <c r="B3" s="3" t="s">
        <v>212</v>
      </c>
      <c r="C3" s="3" t="s">
        <v>213</v>
      </c>
      <c r="D3" s="3" t="s">
        <v>20</v>
      </c>
      <c r="E3" t="s">
        <v>212</v>
      </c>
      <c r="F3" t="s">
        <v>213</v>
      </c>
      <c r="G3" t="s">
        <v>20</v>
      </c>
      <c r="H3" s="3" t="s">
        <v>212</v>
      </c>
      <c r="I3" s="3" t="s">
        <v>213</v>
      </c>
      <c r="J3" s="3" t="s">
        <v>20</v>
      </c>
    </row>
    <row r="4" spans="1:10">
      <c r="A4" t="s">
        <v>43</v>
      </c>
      <c r="B4">
        <v>0.55769230769230771</v>
      </c>
      <c r="C4">
        <v>9.6153846153846159E-2</v>
      </c>
      <c r="D4">
        <v>0.34615384615384615</v>
      </c>
      <c r="E4">
        <v>0.34545454545454546</v>
      </c>
      <c r="F4">
        <v>5.4545454545454543E-2</v>
      </c>
      <c r="G4">
        <v>0.6</v>
      </c>
      <c r="H4">
        <v>0.86842105263157898</v>
      </c>
      <c r="I4">
        <v>0.10526315789473684</v>
      </c>
      <c r="J4">
        <v>2.6315789473684209E-2</v>
      </c>
    </row>
    <row r="5" spans="1:10">
      <c r="A5" t="s">
        <v>44</v>
      </c>
      <c r="B5">
        <v>0.5957446808510638</v>
      </c>
      <c r="C5">
        <v>0.10638297872340426</v>
      </c>
      <c r="D5">
        <v>0.2978723404255319</v>
      </c>
      <c r="E5">
        <v>0.35294117647058826</v>
      </c>
      <c r="F5">
        <v>0.11764705882352941</v>
      </c>
      <c r="G5">
        <v>0.52941176470588236</v>
      </c>
      <c r="H5">
        <v>0.94117647058823528</v>
      </c>
      <c r="I5">
        <v>2.9411764705882353E-2</v>
      </c>
      <c r="J5">
        <v>2.9411764705882353E-2</v>
      </c>
    </row>
    <row r="6" spans="1:10">
      <c r="A6" t="s">
        <v>45</v>
      </c>
      <c r="B6">
        <v>0.50943396226415094</v>
      </c>
      <c r="C6">
        <v>0.22641509433962265</v>
      </c>
      <c r="D6">
        <v>0.26415094339622641</v>
      </c>
      <c r="E6">
        <v>9.0909090909090912E-2</v>
      </c>
      <c r="F6">
        <v>0.27272727272727271</v>
      </c>
      <c r="G6">
        <v>0.63636363636363635</v>
      </c>
      <c r="H6">
        <v>0.76315789473684215</v>
      </c>
      <c r="I6">
        <v>0.23684210526315788</v>
      </c>
      <c r="J6">
        <v>0</v>
      </c>
    </row>
  </sheetData>
  <mergeCells count="3">
    <mergeCell ref="B2:D2"/>
    <mergeCell ref="E2:G2"/>
    <mergeCell ref="H2:J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2" sqref="A2"/>
    </sheetView>
  </sheetViews>
  <sheetFormatPr baseColWidth="10" defaultRowHeight="15" x14ac:dyDescent="0"/>
  <sheetData>
    <row r="1" spans="1:3">
      <c r="A1" t="s">
        <v>163</v>
      </c>
      <c r="B1" s="7" t="s">
        <v>180</v>
      </c>
    </row>
    <row r="2" spans="1:3">
      <c r="B2" t="s">
        <v>112</v>
      </c>
      <c r="C2" t="s">
        <v>113</v>
      </c>
    </row>
    <row r="3" spans="1:3">
      <c r="A3" t="s">
        <v>87</v>
      </c>
      <c r="B3">
        <v>0.95</v>
      </c>
      <c r="C3">
        <v>0.01</v>
      </c>
    </row>
    <row r="4" spans="1:3">
      <c r="A4" t="s">
        <v>88</v>
      </c>
      <c r="B4">
        <v>0.85</v>
      </c>
      <c r="C4">
        <v>0.02</v>
      </c>
    </row>
    <row r="5" spans="1:3">
      <c r="A5" t="s">
        <v>89</v>
      </c>
      <c r="B5">
        <v>0.9</v>
      </c>
      <c r="C5">
        <v>0.01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abSelected="1" topLeftCell="A11" workbookViewId="0">
      <selection activeCell="L24" sqref="L24"/>
    </sheetView>
  </sheetViews>
  <sheetFormatPr baseColWidth="10" defaultRowHeight="15" x14ac:dyDescent="0"/>
  <sheetData>
    <row r="1" spans="1:16">
      <c r="A1" t="s">
        <v>11</v>
      </c>
      <c r="B1" s="7" t="s">
        <v>181</v>
      </c>
    </row>
    <row r="2" spans="1:16">
      <c r="B2" t="s">
        <v>104</v>
      </c>
      <c r="J2" t="s">
        <v>110</v>
      </c>
    </row>
    <row r="3" spans="1:16">
      <c r="B3" s="10" t="s">
        <v>1</v>
      </c>
      <c r="C3" s="10"/>
      <c r="D3" s="10"/>
      <c r="E3" s="10" t="s">
        <v>12</v>
      </c>
      <c r="F3" s="10"/>
      <c r="G3" s="10"/>
      <c r="J3" s="10" t="s">
        <v>109</v>
      </c>
      <c r="K3" s="10"/>
      <c r="L3" s="10"/>
      <c r="M3" s="10" t="s">
        <v>111</v>
      </c>
      <c r="N3" s="10"/>
      <c r="O3" s="10"/>
    </row>
    <row r="4" spans="1:16">
      <c r="B4" s="3">
        <v>1.1056325090000001</v>
      </c>
      <c r="C4" s="3">
        <v>1.303862981</v>
      </c>
      <c r="D4" s="3">
        <v>0.59050451000000004</v>
      </c>
      <c r="E4" s="3">
        <v>1.301815087</v>
      </c>
      <c r="F4" s="3">
        <v>1.5114329310000001</v>
      </c>
      <c r="G4" s="3">
        <v>0.70023776199999999</v>
      </c>
      <c r="H4" s="3" t="s">
        <v>108</v>
      </c>
      <c r="J4">
        <v>0.86707529222695767</v>
      </c>
      <c r="K4">
        <v>0.86510006860545352</v>
      </c>
      <c r="L4">
        <v>1.2678246391675883</v>
      </c>
      <c r="M4">
        <v>0.96451166530429766</v>
      </c>
      <c r="N4">
        <v>0.95480578291188134</v>
      </c>
      <c r="O4">
        <v>1.1347824085401688</v>
      </c>
      <c r="P4" t="s">
        <v>108</v>
      </c>
    </row>
    <row r="5" spans="1:16">
      <c r="B5" s="3">
        <v>0.21968611800000001</v>
      </c>
      <c r="C5" s="3">
        <v>1.6337895090000001</v>
      </c>
      <c r="D5" s="3">
        <v>1.1465243730000001</v>
      </c>
      <c r="E5" s="3">
        <v>1.9597312819999999</v>
      </c>
      <c r="F5" s="3">
        <v>0.72847804800000004</v>
      </c>
      <c r="G5" s="3">
        <v>1.754303215</v>
      </c>
      <c r="H5" s="3" t="s">
        <v>105</v>
      </c>
      <c r="J5">
        <v>0.77896868322707213</v>
      </c>
      <c r="K5">
        <v>1.1023272172080867</v>
      </c>
      <c r="L5">
        <v>1.1187040995648412</v>
      </c>
      <c r="M5">
        <v>1.0651085604916009</v>
      </c>
      <c r="N5">
        <v>1.0488341586469212</v>
      </c>
      <c r="O5">
        <v>1.3405034608214021</v>
      </c>
      <c r="P5" t="s">
        <v>107</v>
      </c>
    </row>
    <row r="6" spans="1:16">
      <c r="B6" s="3">
        <v>1.6668996030000001</v>
      </c>
      <c r="C6" s="3">
        <v>0.96088612500000004</v>
      </c>
      <c r="D6" s="3">
        <v>0.37221427200000001</v>
      </c>
      <c r="E6" s="3">
        <v>2.194699312</v>
      </c>
      <c r="F6" s="3">
        <v>2.0809006669999999</v>
      </c>
      <c r="G6" s="3">
        <v>0.84043278799999999</v>
      </c>
      <c r="H6" s="3" t="s">
        <v>106</v>
      </c>
      <c r="J6">
        <v>0.85081612811259588</v>
      </c>
      <c r="K6">
        <v>1.061117630990388</v>
      </c>
      <c r="L6">
        <v>1.0880662408970161</v>
      </c>
      <c r="M6">
        <v>1.0364318280618581</v>
      </c>
      <c r="N6">
        <v>1.0486926246794888</v>
      </c>
      <c r="O6">
        <v>1.2565803726809608</v>
      </c>
      <c r="P6" t="s">
        <v>105</v>
      </c>
    </row>
    <row r="7" spans="1:16">
      <c r="B7" s="3">
        <v>0.24597443999999999</v>
      </c>
      <c r="C7" s="3">
        <v>1.374034494</v>
      </c>
      <c r="D7" s="3">
        <v>1.3799910660000001</v>
      </c>
      <c r="E7" s="3">
        <v>2.0946033420000001</v>
      </c>
      <c r="F7" s="3">
        <v>0.64305866099999998</v>
      </c>
      <c r="G7" s="3">
        <v>2.038679691</v>
      </c>
      <c r="H7" s="3" t="s">
        <v>107</v>
      </c>
      <c r="J7">
        <v>0.98971540241632994</v>
      </c>
      <c r="K7">
        <v>0.930540656302556</v>
      </c>
      <c r="L7">
        <v>1.0797439412811136</v>
      </c>
      <c r="M7">
        <v>0.47827003479779806</v>
      </c>
      <c r="N7">
        <v>1.0771466513436478</v>
      </c>
      <c r="O7">
        <v>0.83564238631900123</v>
      </c>
      <c r="P7" t="s">
        <v>106</v>
      </c>
    </row>
    <row r="13" spans="1:16">
      <c r="A13" t="s">
        <v>201</v>
      </c>
      <c r="B13" s="7" t="s">
        <v>182</v>
      </c>
    </row>
    <row r="14" spans="1:16">
      <c r="B14" t="s">
        <v>68</v>
      </c>
      <c r="E14" t="s">
        <v>75</v>
      </c>
    </row>
    <row r="15" spans="1:16">
      <c r="B15" t="s">
        <v>100</v>
      </c>
      <c r="C15" t="s">
        <v>101</v>
      </c>
      <c r="D15" t="s">
        <v>102</v>
      </c>
      <c r="E15" t="s">
        <v>100</v>
      </c>
      <c r="F15" t="s">
        <v>101</v>
      </c>
      <c r="G15" t="s">
        <v>102</v>
      </c>
    </row>
    <row r="16" spans="1:16">
      <c r="B16">
        <v>3.9102339999999994E-3</v>
      </c>
      <c r="C16">
        <v>1.5131810000000002E-3</v>
      </c>
      <c r="D16">
        <v>5.3221564999999986E-3</v>
      </c>
      <c r="E16">
        <v>150</v>
      </c>
      <c r="F16">
        <v>90</v>
      </c>
      <c r="G16">
        <v>140</v>
      </c>
    </row>
    <row r="17" spans="2:7">
      <c r="B17">
        <v>3.9537660000000001E-3</v>
      </c>
      <c r="C17">
        <v>1.8745874999999998E-3</v>
      </c>
      <c r="D17">
        <v>3.1244144999999996E-3</v>
      </c>
      <c r="E17">
        <v>120</v>
      </c>
      <c r="F17">
        <v>200</v>
      </c>
      <c r="G17">
        <v>250</v>
      </c>
    </row>
    <row r="18" spans="2:7">
      <c r="B18">
        <v>4.216786499999999E-3</v>
      </c>
      <c r="C18">
        <v>5.444023000000001E-3</v>
      </c>
      <c r="D18">
        <v>2.9614824999999998E-3</v>
      </c>
      <c r="E18">
        <v>150</v>
      </c>
      <c r="F18">
        <v>80</v>
      </c>
      <c r="G18">
        <v>140</v>
      </c>
    </row>
    <row r="19" spans="2:7">
      <c r="B19">
        <v>2.5040804999999994E-3</v>
      </c>
      <c r="C19">
        <v>5.9467879999999989E-3</v>
      </c>
      <c r="D19">
        <v>3.3879099999999996E-3</v>
      </c>
      <c r="E19">
        <v>130</v>
      </c>
      <c r="F19">
        <v>180</v>
      </c>
      <c r="G19">
        <v>80</v>
      </c>
    </row>
    <row r="20" spans="2:7">
      <c r="B20">
        <v>4.8143204999999984E-3</v>
      </c>
      <c r="C20">
        <v>4.7344734999999992E-3</v>
      </c>
      <c r="D20">
        <v>3.2249234999999991E-3</v>
      </c>
      <c r="E20">
        <v>210</v>
      </c>
      <c r="F20">
        <v>200</v>
      </c>
      <c r="G20">
        <v>100</v>
      </c>
    </row>
    <row r="21" spans="2:7">
      <c r="B21">
        <v>2.8389474999999994E-3</v>
      </c>
      <c r="C21">
        <v>4.5279134999999995E-3</v>
      </c>
      <c r="D21">
        <v>2.6672859999999996E-3</v>
      </c>
      <c r="E21">
        <v>200</v>
      </c>
      <c r="F21">
        <v>160</v>
      </c>
      <c r="G21">
        <v>60</v>
      </c>
    </row>
    <row r="22" spans="2:7">
      <c r="B22">
        <v>2.7795150000000002E-3</v>
      </c>
      <c r="C22">
        <v>1.4380375E-3</v>
      </c>
      <c r="D22">
        <v>4.6519794999999994E-3</v>
      </c>
      <c r="E22">
        <v>140</v>
      </c>
      <c r="F22">
        <v>130</v>
      </c>
      <c r="G22">
        <v>140</v>
      </c>
    </row>
    <row r="23" spans="2:7">
      <c r="B23">
        <v>5.6316919999999989E-3</v>
      </c>
      <c r="C23">
        <v>4.6434499999999995E-3</v>
      </c>
      <c r="D23">
        <v>2.9552399999999996E-3</v>
      </c>
      <c r="E23">
        <v>160</v>
      </c>
      <c r="F23">
        <v>190</v>
      </c>
      <c r="G23">
        <v>90</v>
      </c>
    </row>
    <row r="24" spans="2:7">
      <c r="B24">
        <v>7.6415409999999991E-3</v>
      </c>
      <c r="C24">
        <v>3.4339929999999993E-3</v>
      </c>
      <c r="D24">
        <v>7.285642499999999E-3</v>
      </c>
      <c r="E24">
        <v>120</v>
      </c>
      <c r="F24">
        <v>130</v>
      </c>
      <c r="G24">
        <v>140</v>
      </c>
    </row>
    <row r="25" spans="2:7">
      <c r="B25">
        <v>4.5132819999999987E-3</v>
      </c>
      <c r="C25">
        <v>1.9849805000000001E-3</v>
      </c>
      <c r="D25">
        <v>5.7325954999999981E-3</v>
      </c>
      <c r="E25">
        <v>280</v>
      </c>
      <c r="F25">
        <v>80</v>
      </c>
      <c r="G25">
        <v>140</v>
      </c>
    </row>
    <row r="26" spans="2:7">
      <c r="B26">
        <v>5.0264079999999996E-3</v>
      </c>
      <c r="C26">
        <v>6.8306289999999978E-3</v>
      </c>
      <c r="D26">
        <v>8.3796899999999969E-3</v>
      </c>
      <c r="E26">
        <v>170</v>
      </c>
      <c r="F26">
        <v>220</v>
      </c>
      <c r="G26">
        <v>130</v>
      </c>
    </row>
    <row r="27" spans="2:7">
      <c r="B27">
        <v>3.973945999999999E-3</v>
      </c>
      <c r="E27">
        <v>100</v>
      </c>
      <c r="F27">
        <v>210</v>
      </c>
      <c r="G27">
        <v>210</v>
      </c>
    </row>
    <row r="28" spans="2:7">
      <c r="B28">
        <v>5.4717144999999997E-3</v>
      </c>
      <c r="E28">
        <v>60</v>
      </c>
      <c r="F28">
        <v>110</v>
      </c>
      <c r="G28">
        <v>90</v>
      </c>
    </row>
    <row r="29" spans="2:7">
      <c r="E29">
        <v>90</v>
      </c>
      <c r="F29">
        <v>140</v>
      </c>
      <c r="G29">
        <v>280</v>
      </c>
    </row>
    <row r="30" spans="2:7">
      <c r="E30">
        <v>110</v>
      </c>
      <c r="F30">
        <v>160</v>
      </c>
      <c r="G30">
        <v>120</v>
      </c>
    </row>
    <row r="31" spans="2:7">
      <c r="E31">
        <v>60</v>
      </c>
      <c r="F31">
        <v>130</v>
      </c>
      <c r="G31">
        <v>210</v>
      </c>
    </row>
    <row r="32" spans="2:7">
      <c r="E32">
        <v>100</v>
      </c>
      <c r="F32">
        <v>150</v>
      </c>
      <c r="G32">
        <v>260</v>
      </c>
    </row>
    <row r="33" spans="5:7">
      <c r="E33">
        <v>60</v>
      </c>
      <c r="F33">
        <v>100</v>
      </c>
      <c r="G33">
        <v>230</v>
      </c>
    </row>
    <row r="34" spans="5:7">
      <c r="E34">
        <v>110</v>
      </c>
      <c r="F34">
        <v>120</v>
      </c>
      <c r="G34">
        <v>170</v>
      </c>
    </row>
    <row r="35" spans="5:7">
      <c r="E35">
        <v>220</v>
      </c>
      <c r="F35">
        <v>70</v>
      </c>
      <c r="G35">
        <v>110</v>
      </c>
    </row>
    <row r="36" spans="5:7">
      <c r="E36">
        <v>130</v>
      </c>
      <c r="F36">
        <v>200</v>
      </c>
      <c r="G36">
        <v>180</v>
      </c>
    </row>
    <row r="37" spans="5:7">
      <c r="E37">
        <v>50</v>
      </c>
      <c r="F37">
        <v>70</v>
      </c>
      <c r="G37">
        <v>100</v>
      </c>
    </row>
    <row r="38" spans="5:7">
      <c r="E38">
        <v>90</v>
      </c>
      <c r="F38">
        <v>50</v>
      </c>
      <c r="G38">
        <v>140</v>
      </c>
    </row>
    <row r="39" spans="5:7">
      <c r="E39">
        <v>70</v>
      </c>
      <c r="F39">
        <v>120</v>
      </c>
      <c r="G39">
        <v>100</v>
      </c>
    </row>
    <row r="40" spans="5:7">
      <c r="E40">
        <v>120</v>
      </c>
      <c r="F40">
        <v>230</v>
      </c>
      <c r="G40">
        <v>60</v>
      </c>
    </row>
    <row r="41" spans="5:7">
      <c r="E41">
        <v>100</v>
      </c>
      <c r="F41">
        <v>100</v>
      </c>
      <c r="G41">
        <v>60</v>
      </c>
    </row>
    <row r="42" spans="5:7">
      <c r="E42">
        <v>210</v>
      </c>
      <c r="F42">
        <v>440</v>
      </c>
      <c r="G42">
        <v>130</v>
      </c>
    </row>
    <row r="43" spans="5:7">
      <c r="E43">
        <v>100</v>
      </c>
      <c r="F43">
        <v>160</v>
      </c>
      <c r="G43">
        <v>110</v>
      </c>
    </row>
    <row r="44" spans="5:7">
      <c r="E44">
        <v>150</v>
      </c>
      <c r="F44">
        <v>130</v>
      </c>
      <c r="G44">
        <v>200</v>
      </c>
    </row>
    <row r="45" spans="5:7">
      <c r="E45">
        <v>50</v>
      </c>
      <c r="F45">
        <v>180</v>
      </c>
      <c r="G45">
        <v>130</v>
      </c>
    </row>
    <row r="46" spans="5:7">
      <c r="E46">
        <v>120</v>
      </c>
      <c r="F46">
        <v>100</v>
      </c>
      <c r="G46">
        <v>120</v>
      </c>
    </row>
    <row r="47" spans="5:7">
      <c r="E47">
        <v>100</v>
      </c>
      <c r="F47">
        <v>80</v>
      </c>
      <c r="G47">
        <v>200</v>
      </c>
    </row>
    <row r="48" spans="5:7">
      <c r="E48">
        <v>110</v>
      </c>
      <c r="F48">
        <v>150</v>
      </c>
      <c r="G48">
        <v>90</v>
      </c>
    </row>
    <row r="49" spans="5:7">
      <c r="E49">
        <v>110</v>
      </c>
      <c r="F49">
        <v>140</v>
      </c>
      <c r="G49">
        <v>70</v>
      </c>
    </row>
    <row r="50" spans="5:7">
      <c r="E50">
        <v>50</v>
      </c>
      <c r="F50">
        <v>100</v>
      </c>
      <c r="G50">
        <v>90</v>
      </c>
    </row>
    <row r="51" spans="5:7">
      <c r="E51">
        <v>150</v>
      </c>
      <c r="F51">
        <v>140</v>
      </c>
      <c r="G51">
        <v>90</v>
      </c>
    </row>
    <row r="52" spans="5:7">
      <c r="E52">
        <v>180</v>
      </c>
      <c r="F52">
        <v>110</v>
      </c>
      <c r="G52">
        <v>200</v>
      </c>
    </row>
    <row r="53" spans="5:7">
      <c r="E53">
        <v>150</v>
      </c>
      <c r="F53">
        <v>110</v>
      </c>
      <c r="G53">
        <v>60</v>
      </c>
    </row>
    <row r="54" spans="5:7">
      <c r="E54">
        <v>110</v>
      </c>
      <c r="F54">
        <v>130</v>
      </c>
      <c r="G54">
        <v>140</v>
      </c>
    </row>
    <row r="55" spans="5:7">
      <c r="E55">
        <v>100</v>
      </c>
      <c r="F55">
        <v>80</v>
      </c>
      <c r="G55">
        <v>80</v>
      </c>
    </row>
    <row r="56" spans="5:7">
      <c r="E56">
        <v>90</v>
      </c>
      <c r="F56">
        <v>120</v>
      </c>
      <c r="G56">
        <v>140</v>
      </c>
    </row>
    <row r="57" spans="5:7">
      <c r="E57">
        <v>100</v>
      </c>
      <c r="F57">
        <v>100</v>
      </c>
      <c r="G57">
        <v>210</v>
      </c>
    </row>
    <row r="58" spans="5:7">
      <c r="E58">
        <v>140</v>
      </c>
      <c r="F58">
        <v>90</v>
      </c>
      <c r="G58">
        <v>90</v>
      </c>
    </row>
    <row r="59" spans="5:7">
      <c r="E59">
        <v>100</v>
      </c>
      <c r="F59">
        <v>200</v>
      </c>
      <c r="G59">
        <v>100</v>
      </c>
    </row>
    <row r="60" spans="5:7">
      <c r="E60">
        <v>150</v>
      </c>
      <c r="F60">
        <v>60</v>
      </c>
      <c r="G60">
        <v>160</v>
      </c>
    </row>
    <row r="61" spans="5:7">
      <c r="E61">
        <v>190</v>
      </c>
      <c r="F61">
        <v>70</v>
      </c>
      <c r="G61">
        <v>80</v>
      </c>
    </row>
    <row r="62" spans="5:7">
      <c r="E62">
        <v>110</v>
      </c>
      <c r="F62">
        <v>110</v>
      </c>
      <c r="G62">
        <v>110</v>
      </c>
    </row>
    <row r="63" spans="5:7">
      <c r="E63">
        <v>90</v>
      </c>
      <c r="F63">
        <v>120</v>
      </c>
      <c r="G63">
        <v>190</v>
      </c>
    </row>
    <row r="64" spans="5:7">
      <c r="E64">
        <v>100</v>
      </c>
      <c r="F64">
        <v>90</v>
      </c>
      <c r="G64">
        <v>70</v>
      </c>
    </row>
    <row r="65" spans="5:7">
      <c r="E65">
        <v>170</v>
      </c>
      <c r="F65">
        <v>70</v>
      </c>
      <c r="G65">
        <v>60</v>
      </c>
    </row>
    <row r="66" spans="5:7">
      <c r="E66">
        <v>90</v>
      </c>
      <c r="F66">
        <v>160</v>
      </c>
      <c r="G66">
        <v>220</v>
      </c>
    </row>
    <row r="67" spans="5:7">
      <c r="E67">
        <v>130</v>
      </c>
      <c r="F67">
        <v>130</v>
      </c>
      <c r="G67">
        <v>230</v>
      </c>
    </row>
    <row r="68" spans="5:7">
      <c r="E68">
        <v>130</v>
      </c>
      <c r="F68">
        <v>400</v>
      </c>
      <c r="G68">
        <v>150</v>
      </c>
    </row>
    <row r="69" spans="5:7">
      <c r="E69">
        <v>70</v>
      </c>
      <c r="F69">
        <v>320</v>
      </c>
      <c r="G69">
        <v>100</v>
      </c>
    </row>
    <row r="70" spans="5:7">
      <c r="E70">
        <v>210</v>
      </c>
      <c r="F70">
        <v>70</v>
      </c>
      <c r="G70">
        <v>70</v>
      </c>
    </row>
    <row r="71" spans="5:7">
      <c r="E71">
        <v>90</v>
      </c>
      <c r="F71">
        <v>120</v>
      </c>
      <c r="G71">
        <v>150</v>
      </c>
    </row>
    <row r="72" spans="5:7">
      <c r="E72">
        <v>120</v>
      </c>
      <c r="F72">
        <v>130</v>
      </c>
      <c r="G72">
        <v>30</v>
      </c>
    </row>
    <row r="73" spans="5:7">
      <c r="E73">
        <v>130</v>
      </c>
      <c r="F73">
        <v>100</v>
      </c>
      <c r="G73">
        <v>140</v>
      </c>
    </row>
    <row r="74" spans="5:7">
      <c r="E74">
        <v>110</v>
      </c>
      <c r="F74">
        <v>80</v>
      </c>
      <c r="G74">
        <v>60</v>
      </c>
    </row>
    <row r="75" spans="5:7">
      <c r="E75">
        <v>90</v>
      </c>
      <c r="F75">
        <v>120</v>
      </c>
      <c r="G75">
        <v>90</v>
      </c>
    </row>
    <row r="76" spans="5:7">
      <c r="E76">
        <v>140</v>
      </c>
      <c r="F76">
        <v>120</v>
      </c>
      <c r="G76">
        <v>100</v>
      </c>
    </row>
    <row r="77" spans="5:7">
      <c r="E77">
        <v>100</v>
      </c>
      <c r="F77">
        <v>120</v>
      </c>
      <c r="G77">
        <v>130</v>
      </c>
    </row>
    <row r="78" spans="5:7">
      <c r="E78">
        <v>240</v>
      </c>
      <c r="F78">
        <v>130</v>
      </c>
      <c r="G78">
        <v>210</v>
      </c>
    </row>
    <row r="79" spans="5:7">
      <c r="E79">
        <v>180</v>
      </c>
      <c r="G79">
        <v>120</v>
      </c>
    </row>
    <row r="80" spans="5:7">
      <c r="E80">
        <v>150</v>
      </c>
      <c r="G80">
        <v>110</v>
      </c>
    </row>
    <row r="81" spans="5:7">
      <c r="E81">
        <v>130</v>
      </c>
      <c r="G81">
        <v>130</v>
      </c>
    </row>
    <row r="82" spans="5:7">
      <c r="E82">
        <v>100</v>
      </c>
      <c r="G82">
        <v>110</v>
      </c>
    </row>
    <row r="83" spans="5:7">
      <c r="E83">
        <v>260</v>
      </c>
      <c r="G83">
        <v>120</v>
      </c>
    </row>
    <row r="84" spans="5:7">
      <c r="E84">
        <v>120</v>
      </c>
    </row>
    <row r="85" spans="5:7">
      <c r="E85">
        <v>150</v>
      </c>
    </row>
    <row r="86" spans="5:7">
      <c r="E86">
        <v>70</v>
      </c>
    </row>
    <row r="87" spans="5:7">
      <c r="E87">
        <v>180</v>
      </c>
    </row>
    <row r="88" spans="5:7">
      <c r="E88">
        <v>140</v>
      </c>
    </row>
    <row r="89" spans="5:7">
      <c r="E89">
        <v>200</v>
      </c>
    </row>
    <row r="90" spans="5:7">
      <c r="E90">
        <v>150</v>
      </c>
    </row>
    <row r="91" spans="5:7">
      <c r="E91">
        <v>120</v>
      </c>
    </row>
    <row r="92" spans="5:7">
      <c r="E92">
        <v>90</v>
      </c>
    </row>
    <row r="93" spans="5:7">
      <c r="E93">
        <v>120</v>
      </c>
    </row>
    <row r="94" spans="5:7">
      <c r="E94">
        <v>220</v>
      </c>
    </row>
    <row r="95" spans="5:7">
      <c r="E95">
        <v>230</v>
      </c>
    </row>
    <row r="96" spans="5:7">
      <c r="E96">
        <v>160</v>
      </c>
    </row>
    <row r="97" spans="5:5">
      <c r="E97">
        <v>110</v>
      </c>
    </row>
    <row r="98" spans="5:5">
      <c r="E98">
        <v>150</v>
      </c>
    </row>
    <row r="99" spans="5:5">
      <c r="E99">
        <v>130</v>
      </c>
    </row>
    <row r="100" spans="5:5">
      <c r="E100">
        <v>70</v>
      </c>
    </row>
    <row r="101" spans="5:5">
      <c r="E101">
        <v>60</v>
      </c>
    </row>
    <row r="102" spans="5:5">
      <c r="E102">
        <v>100</v>
      </c>
    </row>
    <row r="103" spans="5:5">
      <c r="E103">
        <v>70</v>
      </c>
    </row>
    <row r="104" spans="5:5">
      <c r="E104">
        <v>120</v>
      </c>
    </row>
    <row r="105" spans="5:5">
      <c r="E105">
        <v>110</v>
      </c>
    </row>
    <row r="106" spans="5:5">
      <c r="E106">
        <v>120</v>
      </c>
    </row>
    <row r="107" spans="5:5">
      <c r="E107">
        <v>110</v>
      </c>
    </row>
    <row r="108" spans="5:5">
      <c r="E108">
        <v>140</v>
      </c>
    </row>
    <row r="109" spans="5:5">
      <c r="E109">
        <v>120</v>
      </c>
    </row>
    <row r="110" spans="5:5">
      <c r="E110">
        <v>50</v>
      </c>
    </row>
    <row r="111" spans="5:5">
      <c r="E111">
        <v>160</v>
      </c>
    </row>
    <row r="112" spans="5:5">
      <c r="E112">
        <v>60</v>
      </c>
    </row>
    <row r="113" spans="5:5">
      <c r="E113">
        <v>100</v>
      </c>
    </row>
    <row r="114" spans="5:5">
      <c r="E114">
        <v>90</v>
      </c>
    </row>
    <row r="115" spans="5:5">
      <c r="E115">
        <v>110</v>
      </c>
    </row>
    <row r="116" spans="5:5">
      <c r="E116">
        <v>130</v>
      </c>
    </row>
    <row r="117" spans="5:5">
      <c r="E117">
        <v>70</v>
      </c>
    </row>
    <row r="118" spans="5:5">
      <c r="E118">
        <v>190</v>
      </c>
    </row>
    <row r="119" spans="5:5">
      <c r="E119">
        <v>110</v>
      </c>
    </row>
    <row r="120" spans="5:5">
      <c r="E120">
        <v>190</v>
      </c>
    </row>
    <row r="121" spans="5:5">
      <c r="E121">
        <v>70</v>
      </c>
    </row>
    <row r="122" spans="5:5">
      <c r="E122">
        <v>120</v>
      </c>
    </row>
    <row r="123" spans="5:5">
      <c r="E123">
        <v>70</v>
      </c>
    </row>
    <row r="124" spans="5:5">
      <c r="E124">
        <v>180</v>
      </c>
    </row>
    <row r="125" spans="5:5">
      <c r="E125">
        <v>170</v>
      </c>
    </row>
    <row r="126" spans="5:5">
      <c r="E126">
        <v>80</v>
      </c>
    </row>
    <row r="127" spans="5:5">
      <c r="E127">
        <v>70</v>
      </c>
    </row>
    <row r="128" spans="5:5">
      <c r="E128">
        <v>110</v>
      </c>
    </row>
    <row r="129" spans="1:5">
      <c r="E129">
        <v>130</v>
      </c>
    </row>
    <row r="130" spans="1:5">
      <c r="E130">
        <v>70</v>
      </c>
    </row>
    <row r="131" spans="1:5">
      <c r="E131">
        <v>220</v>
      </c>
    </row>
    <row r="132" spans="1:5">
      <c r="E132">
        <v>130</v>
      </c>
    </row>
    <row r="133" spans="1:5">
      <c r="E133">
        <v>90</v>
      </c>
    </row>
    <row r="134" spans="1:5">
      <c r="E134">
        <v>200</v>
      </c>
    </row>
    <row r="135" spans="1:5">
      <c r="E135">
        <v>160</v>
      </c>
    </row>
    <row r="136" spans="1:5">
      <c r="E136">
        <v>120</v>
      </c>
    </row>
    <row r="138" spans="1:5">
      <c r="A138" t="s">
        <v>103</v>
      </c>
      <c r="B138" s="7" t="s">
        <v>183</v>
      </c>
    </row>
    <row r="139" spans="1:5">
      <c r="B139" t="s">
        <v>68</v>
      </c>
    </row>
    <row r="140" spans="1:5">
      <c r="B140" t="s">
        <v>82</v>
      </c>
      <c r="C140" t="s">
        <v>83</v>
      </c>
    </row>
    <row r="141" spans="1:5">
      <c r="B141">
        <v>5.5523333499999999E-3</v>
      </c>
      <c r="C141">
        <v>2.8455202272699999E-3</v>
      </c>
    </row>
    <row r="142" spans="1:5">
      <c r="B142">
        <v>1.067104805E-2</v>
      </c>
      <c r="C142">
        <v>1.4631845499999999E-3</v>
      </c>
    </row>
    <row r="143" spans="1:5">
      <c r="B143">
        <v>7.2544539000000009E-3</v>
      </c>
      <c r="C143">
        <v>1.9451563000000005E-3</v>
      </c>
    </row>
    <row r="144" spans="1:5">
      <c r="B144">
        <v>6.1047996500000002E-3</v>
      </c>
      <c r="C144">
        <v>1.9697003499999999E-3</v>
      </c>
    </row>
    <row r="145" spans="2:3">
      <c r="B145">
        <v>4.9062398500000007E-3</v>
      </c>
      <c r="C145">
        <v>5.5345760000000003E-4</v>
      </c>
    </row>
    <row r="146" spans="2:3">
      <c r="B146">
        <v>3.22188995E-3</v>
      </c>
      <c r="C146">
        <v>2.8465481500000002E-3</v>
      </c>
    </row>
    <row r="147" spans="2:3">
      <c r="B147">
        <v>5.0284148499999994E-3</v>
      </c>
      <c r="C147">
        <v>2.1211437000000001E-3</v>
      </c>
    </row>
    <row r="148" spans="2:3">
      <c r="B148">
        <v>5.1712286499999999E-3</v>
      </c>
      <c r="C148">
        <v>5.6035058999999998E-3</v>
      </c>
    </row>
    <row r="149" spans="2:3">
      <c r="B149">
        <v>5.2309668499999993E-3</v>
      </c>
      <c r="C149">
        <v>2.8164232999999999E-3</v>
      </c>
    </row>
    <row r="150" spans="2:3">
      <c r="B150">
        <v>4.3163760999999998E-3</v>
      </c>
      <c r="C150">
        <v>3.2669144000000002E-3</v>
      </c>
    </row>
    <row r="151" spans="2:3">
      <c r="B151">
        <v>2.6177020500000002E-3</v>
      </c>
      <c r="C151">
        <v>3.1587467999999999E-3</v>
      </c>
    </row>
    <row r="152" spans="2:3">
      <c r="B152">
        <v>2.2494434500000002E-3</v>
      </c>
      <c r="C152">
        <v>1.8527041999999998E-3</v>
      </c>
    </row>
    <row r="153" spans="2:3">
      <c r="B153">
        <v>3.2131844500000008E-3</v>
      </c>
      <c r="C153">
        <v>1.4465067000000002E-3</v>
      </c>
    </row>
    <row r="154" spans="2:3">
      <c r="B154">
        <v>5.9265240499999997E-3</v>
      </c>
      <c r="C154">
        <v>5.0969139999999997E-4</v>
      </c>
    </row>
    <row r="155" spans="2:3">
      <c r="B155">
        <v>6.8665875499999999E-3</v>
      </c>
      <c r="C155">
        <v>2.3959285999999996E-3</v>
      </c>
    </row>
    <row r="156" spans="2:3">
      <c r="B156">
        <v>4.6740896500000002E-3</v>
      </c>
    </row>
    <row r="157" spans="2:3">
      <c r="B157">
        <v>1.6533779500000003E-3</v>
      </c>
    </row>
    <row r="158" spans="2:3">
      <c r="B158">
        <v>3.3502887500000003E-3</v>
      </c>
    </row>
  </sheetData>
  <mergeCells count="4">
    <mergeCell ref="B3:D3"/>
    <mergeCell ref="E3:G3"/>
    <mergeCell ref="J3:L3"/>
    <mergeCell ref="M3:O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A12" sqref="A12"/>
    </sheetView>
  </sheetViews>
  <sheetFormatPr baseColWidth="10" defaultRowHeight="15" x14ac:dyDescent="0"/>
  <sheetData>
    <row r="1" spans="1:6">
      <c r="A1" t="s">
        <v>80</v>
      </c>
      <c r="B1" s="9" t="s">
        <v>168</v>
      </c>
    </row>
    <row r="2" spans="1:6">
      <c r="C2" s="2" t="s">
        <v>101</v>
      </c>
      <c r="D2" s="2"/>
      <c r="E2" s="2" t="s">
        <v>102</v>
      </c>
      <c r="F2" s="2"/>
    </row>
    <row r="3" spans="1:6">
      <c r="C3" t="s">
        <v>20</v>
      </c>
      <c r="D3" t="s">
        <v>18</v>
      </c>
      <c r="E3" t="s">
        <v>20</v>
      </c>
      <c r="F3" t="s">
        <v>18</v>
      </c>
    </row>
    <row r="4" spans="1:6">
      <c r="B4" t="s">
        <v>43</v>
      </c>
      <c r="C4">
        <v>0</v>
      </c>
      <c r="D4">
        <v>32.1</v>
      </c>
      <c r="E4">
        <v>0</v>
      </c>
      <c r="F4">
        <v>28.7</v>
      </c>
    </row>
    <row r="5" spans="1:6">
      <c r="B5" t="s">
        <v>44</v>
      </c>
      <c r="C5">
        <v>0.51</v>
      </c>
      <c r="D5">
        <v>20.5</v>
      </c>
      <c r="E5">
        <v>5.33</v>
      </c>
      <c r="F5">
        <v>25.3</v>
      </c>
    </row>
    <row r="6" spans="1:6">
      <c r="B6" t="s">
        <v>45</v>
      </c>
      <c r="C6">
        <v>0.81</v>
      </c>
      <c r="D6">
        <v>20.7</v>
      </c>
      <c r="E6">
        <v>1.4</v>
      </c>
      <c r="F6">
        <v>19.7</v>
      </c>
    </row>
    <row r="11" spans="1:6">
      <c r="A11" t="s">
        <v>85</v>
      </c>
      <c r="B11" s="7" t="s">
        <v>184</v>
      </c>
    </row>
    <row r="12" spans="1:6">
      <c r="C12" t="s">
        <v>84</v>
      </c>
    </row>
    <row r="13" spans="1:6">
      <c r="C13" t="s">
        <v>1</v>
      </c>
      <c r="D13" t="s">
        <v>12</v>
      </c>
    </row>
    <row r="14" spans="1:6">
      <c r="B14" t="s">
        <v>87</v>
      </c>
      <c r="C14">
        <v>0.13</v>
      </c>
      <c r="D14">
        <v>0.1</v>
      </c>
    </row>
    <row r="15" spans="1:6">
      <c r="B15" t="s">
        <v>88</v>
      </c>
      <c r="C15">
        <v>0.09</v>
      </c>
      <c r="D15">
        <v>0.13</v>
      </c>
    </row>
    <row r="16" spans="1:6">
      <c r="B16" t="s">
        <v>89</v>
      </c>
      <c r="C16">
        <v>0.17</v>
      </c>
      <c r="D16">
        <v>0.13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9"/>
  <sheetViews>
    <sheetView topLeftCell="A315" workbookViewId="0">
      <selection activeCell="B234" sqref="B234:B319"/>
    </sheetView>
  </sheetViews>
  <sheetFormatPr baseColWidth="10" defaultRowHeight="15" x14ac:dyDescent="0"/>
  <sheetData>
    <row r="1" spans="1:3">
      <c r="A1" t="s">
        <v>190</v>
      </c>
      <c r="B1" t="s">
        <v>197</v>
      </c>
    </row>
    <row r="2" spans="1:3">
      <c r="B2" t="s">
        <v>192</v>
      </c>
      <c r="C2" t="s">
        <v>191</v>
      </c>
    </row>
    <row r="3" spans="1:3">
      <c r="B3">
        <v>0</v>
      </c>
      <c r="C3">
        <v>0.36116149276017151</v>
      </c>
    </row>
    <row r="4" spans="1:3">
      <c r="B4">
        <v>10</v>
      </c>
      <c r="C4">
        <v>0.34300248721762594</v>
      </c>
    </row>
    <row r="5" spans="1:3">
      <c r="B5">
        <v>20</v>
      </c>
      <c r="C5">
        <v>0.30869808154878697</v>
      </c>
    </row>
    <row r="6" spans="1:3">
      <c r="B6">
        <v>30</v>
      </c>
      <c r="C6">
        <v>0.26317707509729088</v>
      </c>
    </row>
    <row r="7" spans="1:3">
      <c r="B7">
        <v>40</v>
      </c>
      <c r="C7">
        <v>0.2799158059067321</v>
      </c>
    </row>
    <row r="8" spans="1:3">
      <c r="B8">
        <v>50</v>
      </c>
      <c r="C8">
        <v>0.23165261208735327</v>
      </c>
    </row>
    <row r="9" spans="1:3">
      <c r="B9">
        <v>60</v>
      </c>
      <c r="C9">
        <v>0.20942974256008137</v>
      </c>
    </row>
    <row r="10" spans="1:3">
      <c r="B10">
        <v>70</v>
      </c>
      <c r="C10">
        <v>0.3278045691816312</v>
      </c>
    </row>
    <row r="11" spans="1:3">
      <c r="B11">
        <v>80</v>
      </c>
      <c r="C11">
        <v>0.32989102294092165</v>
      </c>
    </row>
    <row r="12" spans="1:3">
      <c r="B12">
        <v>90</v>
      </c>
      <c r="C12">
        <v>0.31832702649383604</v>
      </c>
    </row>
    <row r="13" spans="1:3">
      <c r="B13">
        <v>100</v>
      </c>
      <c r="C13">
        <v>0.28829494927465737</v>
      </c>
    </row>
    <row r="14" spans="1:3">
      <c r="B14">
        <v>110</v>
      </c>
      <c r="C14">
        <v>0.2228447659590943</v>
      </c>
    </row>
    <row r="15" spans="1:3">
      <c r="B15">
        <v>120</v>
      </c>
      <c r="C15">
        <v>0.15009668182385394</v>
      </c>
    </row>
    <row r="16" spans="1:3">
      <c r="B16">
        <v>130</v>
      </c>
      <c r="C16">
        <v>0.24784044888792359</v>
      </c>
    </row>
    <row r="17" spans="2:3">
      <c r="B17">
        <v>140</v>
      </c>
      <c r="C17">
        <v>0.27298829409506298</v>
      </c>
    </row>
    <row r="18" spans="2:3">
      <c r="B18">
        <v>150</v>
      </c>
      <c r="C18">
        <v>0.39563939759475203</v>
      </c>
    </row>
    <row r="19" spans="2:3">
      <c r="B19">
        <v>160</v>
      </c>
      <c r="C19">
        <v>0.46229441457494336</v>
      </c>
    </row>
    <row r="20" spans="2:3">
      <c r="B20">
        <v>170</v>
      </c>
      <c r="C20">
        <v>0.51787075077586575</v>
      </c>
    </row>
    <row r="21" spans="2:3">
      <c r="B21">
        <v>180</v>
      </c>
      <c r="C21">
        <v>0.59305153239407871</v>
      </c>
    </row>
    <row r="22" spans="2:3">
      <c r="B22">
        <v>190</v>
      </c>
      <c r="C22">
        <v>0.58463927939090754</v>
      </c>
    </row>
    <row r="23" spans="2:3">
      <c r="B23">
        <v>200</v>
      </c>
      <c r="C23">
        <v>0.5717276595112597</v>
      </c>
    </row>
    <row r="24" spans="2:3">
      <c r="B24">
        <v>210</v>
      </c>
      <c r="C24">
        <v>0.59131292468206498</v>
      </c>
    </row>
    <row r="25" spans="2:3">
      <c r="B25">
        <v>220</v>
      </c>
      <c r="C25">
        <v>0.55045039583996958</v>
      </c>
    </row>
    <row r="26" spans="2:3">
      <c r="B26">
        <v>230</v>
      </c>
      <c r="C26">
        <v>0.53227620936401809</v>
      </c>
    </row>
    <row r="27" spans="2:3">
      <c r="B27">
        <v>240</v>
      </c>
      <c r="C27">
        <v>0.55370804204696322</v>
      </c>
    </row>
    <row r="28" spans="2:3">
      <c r="B28">
        <v>250</v>
      </c>
      <c r="C28">
        <v>0.52373474628537542</v>
      </c>
    </row>
    <row r="29" spans="2:3">
      <c r="B29">
        <v>260</v>
      </c>
      <c r="C29">
        <v>0.55019479491243206</v>
      </c>
    </row>
    <row r="30" spans="2:3">
      <c r="B30">
        <v>270</v>
      </c>
      <c r="C30">
        <v>0.55804685934723386</v>
      </c>
    </row>
    <row r="31" spans="2:3">
      <c r="B31">
        <v>280</v>
      </c>
      <c r="C31">
        <v>0.52894272020110644</v>
      </c>
    </row>
    <row r="32" spans="2:3">
      <c r="B32">
        <v>290</v>
      </c>
      <c r="C32">
        <v>0.53498378545961067</v>
      </c>
    </row>
    <row r="33" spans="2:3">
      <c r="B33">
        <v>300</v>
      </c>
      <c r="C33">
        <v>0.57667722193725646</v>
      </c>
    </row>
    <row r="34" spans="2:3">
      <c r="B34">
        <v>310</v>
      </c>
      <c r="C34">
        <v>0.63955336875435642</v>
      </c>
    </row>
    <row r="35" spans="2:3">
      <c r="B35">
        <v>320</v>
      </c>
      <c r="C35">
        <v>0.69757646607574564</v>
      </c>
    </row>
    <row r="36" spans="2:3">
      <c r="B36">
        <v>330</v>
      </c>
      <c r="C36">
        <v>0.75285072530368424</v>
      </c>
    </row>
    <row r="37" spans="2:3">
      <c r="B37">
        <v>340</v>
      </c>
      <c r="C37">
        <v>0.79230629493827498</v>
      </c>
    </row>
    <row r="38" spans="2:3">
      <c r="B38">
        <v>350</v>
      </c>
      <c r="C38">
        <v>0.85319041357509351</v>
      </c>
    </row>
    <row r="39" spans="2:3">
      <c r="B39">
        <v>360</v>
      </c>
      <c r="C39">
        <v>0.89159518805768312</v>
      </c>
    </row>
    <row r="40" spans="2:3">
      <c r="B40">
        <v>370</v>
      </c>
      <c r="C40">
        <v>0.92896579907412125</v>
      </c>
    </row>
    <row r="41" spans="2:3">
      <c r="B41">
        <v>380</v>
      </c>
      <c r="C41">
        <v>0.94061887388654497</v>
      </c>
    </row>
    <row r="42" spans="2:3">
      <c r="B42">
        <v>390</v>
      </c>
      <c r="C42">
        <v>0.95699279567163043</v>
      </c>
    </row>
    <row r="43" spans="2:3">
      <c r="B43">
        <v>400</v>
      </c>
      <c r="C43">
        <v>0.9761506984041356</v>
      </c>
    </row>
    <row r="44" spans="2:3">
      <c r="B44">
        <v>410</v>
      </c>
      <c r="C44">
        <v>1</v>
      </c>
    </row>
    <row r="45" spans="2:3">
      <c r="B45">
        <v>420</v>
      </c>
      <c r="C45">
        <v>0.97292727371504439</v>
      </c>
    </row>
    <row r="46" spans="2:3">
      <c r="B46">
        <v>430</v>
      </c>
      <c r="C46">
        <v>0.9426511247196504</v>
      </c>
    </row>
    <row r="47" spans="2:3">
      <c r="B47">
        <v>440</v>
      </c>
      <c r="C47">
        <v>0.91892832765421495</v>
      </c>
    </row>
    <row r="48" spans="2:3">
      <c r="B48">
        <v>450</v>
      </c>
      <c r="C48">
        <v>0.80702237369906227</v>
      </c>
    </row>
    <row r="49" spans="2:3">
      <c r="B49">
        <v>460</v>
      </c>
      <c r="C49">
        <v>0.75868757225477967</v>
      </c>
    </row>
    <row r="50" spans="2:3">
      <c r="B50">
        <v>470</v>
      </c>
      <c r="C50">
        <v>0.69368351155538399</v>
      </c>
    </row>
    <row r="51" spans="2:3">
      <c r="B51">
        <v>480</v>
      </c>
      <c r="C51">
        <v>0.59806196146364132</v>
      </c>
    </row>
    <row r="52" spans="2:3">
      <c r="B52">
        <v>490</v>
      </c>
      <c r="C52">
        <v>0.5251025037800221</v>
      </c>
    </row>
    <row r="53" spans="2:3">
      <c r="B53">
        <v>500</v>
      </c>
      <c r="C53">
        <v>0.3934611739995455</v>
      </c>
    </row>
    <row r="54" spans="2:3">
      <c r="B54">
        <v>510</v>
      </c>
      <c r="C54">
        <v>0.25529987583507857</v>
      </c>
    </row>
    <row r="55" spans="2:3">
      <c r="B55">
        <v>520</v>
      </c>
      <c r="C55">
        <v>0.29401057503258077</v>
      </c>
    </row>
    <row r="56" spans="2:3">
      <c r="B56">
        <v>530</v>
      </c>
      <c r="C56">
        <v>0.35742443349903458</v>
      </c>
    </row>
    <row r="57" spans="2:3">
      <c r="B57">
        <v>540</v>
      </c>
      <c r="C57">
        <v>0.46752011581941394</v>
      </c>
    </row>
    <row r="58" spans="2:3">
      <c r="B58">
        <v>550</v>
      </c>
      <c r="C58">
        <v>0.61348215317906096</v>
      </c>
    </row>
    <row r="59" spans="2:3">
      <c r="B59">
        <v>560</v>
      </c>
      <c r="C59">
        <v>0.66682409243363105</v>
      </c>
    </row>
    <row r="60" spans="2:3">
      <c r="B60">
        <v>570</v>
      </c>
      <c r="C60">
        <v>0.69771169677385791</v>
      </c>
    </row>
    <row r="61" spans="2:3">
      <c r="B61">
        <v>580</v>
      </c>
      <c r="C61">
        <v>0.79750014458805141</v>
      </c>
    </row>
    <row r="62" spans="2:3">
      <c r="B62">
        <v>590</v>
      </c>
      <c r="C62">
        <v>0.87132774660837364</v>
      </c>
    </row>
    <row r="63" spans="2:3">
      <c r="B63">
        <v>600</v>
      </c>
      <c r="C63">
        <v>0.91211941810276176</v>
      </c>
    </row>
    <row r="64" spans="2:3">
      <c r="B64">
        <v>610</v>
      </c>
      <c r="C64">
        <v>0.95623652816665117</v>
      </c>
    </row>
    <row r="65" spans="2:3">
      <c r="B65">
        <v>620</v>
      </c>
      <c r="C65">
        <v>0.92249687119251922</v>
      </c>
    </row>
    <row r="66" spans="2:3">
      <c r="B66">
        <v>630</v>
      </c>
      <c r="C66">
        <v>0.87202035098205455</v>
      </c>
    </row>
    <row r="67" spans="2:3">
      <c r="B67">
        <v>640</v>
      </c>
      <c r="C67">
        <v>0.88582820458060574</v>
      </c>
    </row>
    <row r="68" spans="2:3">
      <c r="B68">
        <v>650</v>
      </c>
      <c r="C68">
        <v>0.91126851281916255</v>
      </c>
    </row>
    <row r="69" spans="2:3">
      <c r="B69">
        <v>660</v>
      </c>
      <c r="C69">
        <v>0.90942522140918269</v>
      </c>
    </row>
    <row r="70" spans="2:3">
      <c r="B70">
        <v>670</v>
      </c>
      <c r="C70">
        <v>0.91800950875118781</v>
      </c>
    </row>
    <row r="71" spans="2:3">
      <c r="B71">
        <v>680</v>
      </c>
      <c r="C71">
        <v>0.83358093599559557</v>
      </c>
    </row>
    <row r="72" spans="2:3">
      <c r="B72">
        <v>690</v>
      </c>
      <c r="C72">
        <v>0.78514405138123433</v>
      </c>
    </row>
    <row r="73" spans="2:3">
      <c r="B73">
        <v>700</v>
      </c>
      <c r="C73">
        <v>0.75037224791990798</v>
      </c>
    </row>
    <row r="74" spans="2:3">
      <c r="B74">
        <v>710</v>
      </c>
      <c r="C74">
        <v>0.73357997893204319</v>
      </c>
    </row>
    <row r="75" spans="2:3">
      <c r="B75">
        <v>720</v>
      </c>
      <c r="C75">
        <v>0.66882407918198183</v>
      </c>
    </row>
    <row r="76" spans="2:3">
      <c r="B76">
        <v>730</v>
      </c>
      <c r="C76">
        <v>0.60725418336917603</v>
      </c>
    </row>
    <row r="77" spans="2:3">
      <c r="B77">
        <v>740</v>
      </c>
      <c r="C77">
        <v>0.46437586540360559</v>
      </c>
    </row>
    <row r="78" spans="2:3">
      <c r="B78">
        <v>750</v>
      </c>
      <c r="C78">
        <v>0.32449809865900459</v>
      </c>
    </row>
    <row r="79" spans="2:3">
      <c r="B79">
        <v>760</v>
      </c>
      <c r="C79">
        <v>0.23868880474476603</v>
      </c>
    </row>
    <row r="80" spans="2:3">
      <c r="B80">
        <v>770</v>
      </c>
      <c r="C80">
        <v>0.29074417559162719</v>
      </c>
    </row>
    <row r="81" spans="2:3">
      <c r="B81">
        <v>780</v>
      </c>
      <c r="C81">
        <v>0.36755744238060595</v>
      </c>
    </row>
    <row r="82" spans="2:3">
      <c r="B82">
        <v>790</v>
      </c>
      <c r="C82">
        <v>0.484565531364824</v>
      </c>
    </row>
    <row r="83" spans="2:3">
      <c r="B83">
        <v>800</v>
      </c>
      <c r="C83">
        <v>0.52123684505862145</v>
      </c>
    </row>
    <row r="84" spans="2:3">
      <c r="B84">
        <v>810</v>
      </c>
      <c r="C84">
        <v>0.51372892508706303</v>
      </c>
    </row>
    <row r="85" spans="2:3">
      <c r="B85">
        <v>820</v>
      </c>
      <c r="C85">
        <v>0.50050919570262875</v>
      </c>
    </row>
    <row r="86" spans="2:3">
      <c r="B86">
        <v>830</v>
      </c>
      <c r="C86">
        <v>0.53810569537043895</v>
      </c>
    </row>
    <row r="87" spans="2:3">
      <c r="B87">
        <v>840</v>
      </c>
      <c r="C87">
        <v>0.61196348495074948</v>
      </c>
    </row>
    <row r="88" spans="2:3">
      <c r="B88">
        <v>850</v>
      </c>
      <c r="C88">
        <v>0.68854753718424677</v>
      </c>
    </row>
    <row r="89" spans="2:3">
      <c r="B89">
        <v>860</v>
      </c>
      <c r="C89">
        <v>0.69791359820796128</v>
      </c>
    </row>
    <row r="90" spans="2:3">
      <c r="B90">
        <v>870</v>
      </c>
      <c r="C90">
        <v>0.76214812784402974</v>
      </c>
    </row>
    <row r="91" spans="2:3">
      <c r="B91">
        <v>880</v>
      </c>
      <c r="C91">
        <v>0.77551170907710487</v>
      </c>
    </row>
    <row r="92" spans="2:3">
      <c r="B92">
        <v>890</v>
      </c>
      <c r="C92">
        <v>0.76337643663196697</v>
      </c>
    </row>
    <row r="93" spans="2:3">
      <c r="B93">
        <v>900</v>
      </c>
      <c r="C93">
        <v>0.78389847647391631</v>
      </c>
    </row>
    <row r="94" spans="2:3">
      <c r="B94">
        <v>910</v>
      </c>
      <c r="C94">
        <v>0.72974543560260396</v>
      </c>
    </row>
    <row r="95" spans="2:3">
      <c r="B95">
        <v>920</v>
      </c>
      <c r="C95">
        <v>0.7289343080022358</v>
      </c>
    </row>
    <row r="96" spans="2:3">
      <c r="B96">
        <v>930</v>
      </c>
      <c r="C96">
        <v>0.76678851760188205</v>
      </c>
    </row>
    <row r="97" spans="2:3">
      <c r="B97">
        <v>940</v>
      </c>
      <c r="C97">
        <v>0.77967305171687784</v>
      </c>
    </row>
    <row r="98" spans="2:3">
      <c r="B98">
        <v>950</v>
      </c>
      <c r="C98">
        <v>0.79309330432059422</v>
      </c>
    </row>
    <row r="99" spans="2:3">
      <c r="B99">
        <v>960</v>
      </c>
      <c r="C99">
        <v>0.83249648122160125</v>
      </c>
    </row>
    <row r="100" spans="2:3">
      <c r="B100">
        <v>970</v>
      </c>
      <c r="C100">
        <v>0.77844551702446096</v>
      </c>
    </row>
    <row r="101" spans="2:3">
      <c r="B101">
        <v>980</v>
      </c>
      <c r="C101">
        <v>0.80165820787771147</v>
      </c>
    </row>
    <row r="102" spans="2:3">
      <c r="B102">
        <v>990</v>
      </c>
      <c r="C102">
        <v>0.7496756171668707</v>
      </c>
    </row>
    <row r="103" spans="2:3">
      <c r="B103">
        <v>1000</v>
      </c>
      <c r="C103">
        <v>0.66639048093331288</v>
      </c>
    </row>
    <row r="104" spans="2:3">
      <c r="B104">
        <v>1010</v>
      </c>
      <c r="C104">
        <v>0.58703929055520543</v>
      </c>
    </row>
    <row r="105" spans="2:3">
      <c r="B105">
        <v>1020</v>
      </c>
      <c r="C105">
        <v>0.51095827698766028</v>
      </c>
    </row>
    <row r="106" spans="2:3">
      <c r="B106">
        <v>1030</v>
      </c>
      <c r="C106">
        <v>0.39212472244344992</v>
      </c>
    </row>
    <row r="107" spans="2:3">
      <c r="B107">
        <v>1040</v>
      </c>
      <c r="C107">
        <v>0.30894638973866773</v>
      </c>
    </row>
    <row r="108" spans="2:3">
      <c r="B108">
        <v>1050</v>
      </c>
      <c r="C108">
        <v>0.27071741289005674</v>
      </c>
    </row>
    <row r="109" spans="2:3">
      <c r="B109">
        <v>1060</v>
      </c>
      <c r="C109">
        <v>0.23951010709995865</v>
      </c>
    </row>
    <row r="110" spans="2:3">
      <c r="B110">
        <v>1070</v>
      </c>
      <c r="C110">
        <v>0.28805531203725465</v>
      </c>
    </row>
    <row r="111" spans="2:3">
      <c r="B111">
        <v>1080</v>
      </c>
      <c r="C111">
        <v>0.34148470892850002</v>
      </c>
    </row>
    <row r="112" spans="2:3">
      <c r="B112">
        <v>1090</v>
      </c>
      <c r="C112">
        <v>0.35016693721756204</v>
      </c>
    </row>
    <row r="113" spans="2:3">
      <c r="B113">
        <v>1100</v>
      </c>
      <c r="C113">
        <v>0.33316457978814729</v>
      </c>
    </row>
    <row r="114" spans="2:3">
      <c r="B114">
        <v>1110</v>
      </c>
      <c r="C114">
        <v>0.3307304488751483</v>
      </c>
    </row>
    <row r="115" spans="2:3">
      <c r="B115">
        <v>1120</v>
      </c>
      <c r="C115">
        <v>0.38260164345134356</v>
      </c>
    </row>
    <row r="116" spans="2:3">
      <c r="B116">
        <v>1130</v>
      </c>
      <c r="C116">
        <v>0.46672194863509209</v>
      </c>
    </row>
    <row r="117" spans="2:3">
      <c r="B117">
        <v>1140</v>
      </c>
      <c r="C117">
        <v>0.57133228724699181</v>
      </c>
    </row>
    <row r="118" spans="2:3">
      <c r="B118">
        <v>1150</v>
      </c>
      <c r="C118">
        <v>0.64328898917221178</v>
      </c>
    </row>
    <row r="119" spans="2:3">
      <c r="B119">
        <v>1160</v>
      </c>
      <c r="C119">
        <v>0.68477156419543839</v>
      </c>
    </row>
    <row r="120" spans="2:3">
      <c r="B120">
        <v>1170</v>
      </c>
      <c r="C120">
        <v>0.65015423663777427</v>
      </c>
    </row>
    <row r="121" spans="2:3">
      <c r="B121">
        <v>1180</v>
      </c>
      <c r="C121">
        <v>0.65461639820997941</v>
      </c>
    </row>
    <row r="122" spans="2:3">
      <c r="B122">
        <v>1190</v>
      </c>
      <c r="C122">
        <v>0.60495660831920783</v>
      </c>
    </row>
    <row r="123" spans="2:3">
      <c r="B123">
        <v>1200</v>
      </c>
      <c r="C123">
        <v>0.54411075273676335</v>
      </c>
    </row>
    <row r="124" spans="2:3">
      <c r="B124">
        <v>1210</v>
      </c>
      <c r="C124">
        <v>0.47558265303689801</v>
      </c>
    </row>
    <row r="125" spans="2:3">
      <c r="B125">
        <v>1220</v>
      </c>
      <c r="C125">
        <v>0.42254671428281593</v>
      </c>
    </row>
    <row r="126" spans="2:3">
      <c r="B126">
        <v>1230</v>
      </c>
      <c r="C126">
        <v>0.33970599115937444</v>
      </c>
    </row>
    <row r="127" spans="2:3">
      <c r="B127">
        <v>1240</v>
      </c>
      <c r="C127">
        <v>0.2848787444867889</v>
      </c>
    </row>
    <row r="128" spans="2:3">
      <c r="B128">
        <v>1250</v>
      </c>
      <c r="C128">
        <v>0.24926453888342429</v>
      </c>
    </row>
    <row r="131" spans="1:4">
      <c r="A131" t="s">
        <v>193</v>
      </c>
      <c r="B131" t="s">
        <v>198</v>
      </c>
    </row>
    <row r="132" spans="1:4">
      <c r="B132" t="s">
        <v>192</v>
      </c>
      <c r="C132" t="s">
        <v>194</v>
      </c>
      <c r="D132" t="s">
        <v>195</v>
      </c>
    </row>
    <row r="133" spans="1:4">
      <c r="B133">
        <v>0</v>
      </c>
      <c r="C133">
        <v>0.14034015857439236</v>
      </c>
      <c r="D133">
        <v>0.55897801543894832</v>
      </c>
    </row>
    <row r="134" spans="1:4">
      <c r="B134">
        <v>10</v>
      </c>
      <c r="C134">
        <v>0.12454371313494535</v>
      </c>
      <c r="D134">
        <v>0.49434406024321798</v>
      </c>
    </row>
    <row r="135" spans="1:4">
      <c r="B135">
        <v>20</v>
      </c>
      <c r="C135">
        <v>0.10313250106743661</v>
      </c>
      <c r="D135">
        <v>0.41555889150402842</v>
      </c>
    </row>
    <row r="136" spans="1:4">
      <c r="B136">
        <v>30</v>
      </c>
      <c r="C136">
        <v>0.12696754752257494</v>
      </c>
      <c r="D136">
        <v>0.34212183512682054</v>
      </c>
    </row>
    <row r="137" spans="1:4">
      <c r="B137">
        <v>40</v>
      </c>
      <c r="C137">
        <v>0.19290366560592498</v>
      </c>
      <c r="D137">
        <v>0.29932530801916707</v>
      </c>
    </row>
    <row r="138" spans="1:4">
      <c r="B138">
        <v>50</v>
      </c>
      <c r="C138">
        <v>0.26580980726774478</v>
      </c>
      <c r="D138">
        <v>0.27529896584190083</v>
      </c>
    </row>
    <row r="139" spans="1:4">
      <c r="B139">
        <v>60</v>
      </c>
      <c r="C139">
        <v>0.33324877441181439</v>
      </c>
      <c r="D139">
        <v>0.26525357686399748</v>
      </c>
    </row>
    <row r="140" spans="1:4">
      <c r="B140">
        <v>70</v>
      </c>
      <c r="C140">
        <v>0.33602597360793302</v>
      </c>
      <c r="D140">
        <v>0.26226799883373769</v>
      </c>
    </row>
    <row r="141" spans="1:4">
      <c r="B141">
        <v>80</v>
      </c>
      <c r="C141">
        <v>0.28551554706622795</v>
      </c>
      <c r="D141">
        <v>0.25963937297221706</v>
      </c>
    </row>
    <row r="142" spans="1:4">
      <c r="B142">
        <v>90</v>
      </c>
      <c r="C142">
        <v>0.2430863933312275</v>
      </c>
      <c r="D142">
        <v>0.25124680071833</v>
      </c>
    </row>
    <row r="143" spans="1:4">
      <c r="B143">
        <v>100</v>
      </c>
      <c r="C143">
        <v>0.21584157752082594</v>
      </c>
      <c r="D143">
        <v>0.23376522047732401</v>
      </c>
    </row>
    <row r="144" spans="1:4">
      <c r="B144">
        <v>110</v>
      </c>
      <c r="C144">
        <v>0.18337632495486225</v>
      </c>
      <c r="D144">
        <v>0.22596853075154213</v>
      </c>
    </row>
    <row r="145" spans="2:4">
      <c r="B145">
        <v>120</v>
      </c>
      <c r="C145">
        <v>0.16513948047439764</v>
      </c>
      <c r="D145">
        <v>0.24081531018254979</v>
      </c>
    </row>
    <row r="146" spans="2:4">
      <c r="B146">
        <v>130</v>
      </c>
      <c r="C146">
        <v>0.12702025718256985</v>
      </c>
      <c r="D146">
        <v>0.2895511244989814</v>
      </c>
    </row>
    <row r="147" spans="2:4">
      <c r="B147">
        <v>140</v>
      </c>
      <c r="C147">
        <v>0.12090604148562298</v>
      </c>
      <c r="D147">
        <v>0.35347915212891268</v>
      </c>
    </row>
    <row r="148" spans="2:4">
      <c r="B148">
        <v>150</v>
      </c>
      <c r="C148">
        <v>0.14134776029668672</v>
      </c>
      <c r="D148">
        <v>0.42388049008539613</v>
      </c>
    </row>
    <row r="149" spans="2:4">
      <c r="B149">
        <v>160</v>
      </c>
      <c r="C149">
        <v>0.17793768749114794</v>
      </c>
      <c r="D149">
        <v>0.45427998607195441</v>
      </c>
    </row>
    <row r="150" spans="2:4">
      <c r="B150">
        <v>170</v>
      </c>
      <c r="C150">
        <v>0.20513262131213947</v>
      </c>
      <c r="D150">
        <v>0.44631568377410169</v>
      </c>
    </row>
    <row r="151" spans="2:4">
      <c r="B151">
        <v>180</v>
      </c>
      <c r="C151">
        <v>0.22075974279956737</v>
      </c>
      <c r="D151">
        <v>0.3986770459648683</v>
      </c>
    </row>
    <row r="152" spans="2:4">
      <c r="B152">
        <v>190</v>
      </c>
      <c r="C152">
        <v>0.2229818471178098</v>
      </c>
      <c r="D152">
        <v>0.34314477365050078</v>
      </c>
    </row>
    <row r="153" spans="2:4">
      <c r="B153">
        <v>200</v>
      </c>
      <c r="C153">
        <v>0.24550560653854059</v>
      </c>
      <c r="D153">
        <v>0.29625072374625905</v>
      </c>
    </row>
    <row r="154" spans="2:4">
      <c r="B154">
        <v>210</v>
      </c>
      <c r="C154">
        <v>0.2834328447382527</v>
      </c>
      <c r="D154">
        <v>0.2769811040124428</v>
      </c>
    </row>
    <row r="155" spans="2:4">
      <c r="B155">
        <v>220</v>
      </c>
      <c r="C155">
        <v>0.31049481657065442</v>
      </c>
      <c r="D155">
        <v>0.26725143556201097</v>
      </c>
    </row>
    <row r="156" spans="2:4">
      <c r="B156">
        <v>230</v>
      </c>
      <c r="C156">
        <v>0.32295458902424184</v>
      </c>
      <c r="D156">
        <v>0.26456412379309208</v>
      </c>
    </row>
    <row r="157" spans="2:4">
      <c r="B157">
        <v>240</v>
      </c>
      <c r="C157">
        <v>0.30953898797807172</v>
      </c>
      <c r="D157">
        <v>0.26566929618945695</v>
      </c>
    </row>
    <row r="158" spans="2:4">
      <c r="B158">
        <v>250</v>
      </c>
      <c r="C158">
        <v>0.27454658618566558</v>
      </c>
      <c r="D158">
        <v>0.25269403276063473</v>
      </c>
    </row>
    <row r="159" spans="2:4">
      <c r="B159">
        <v>260</v>
      </c>
      <c r="C159">
        <v>0.22899591192960342</v>
      </c>
      <c r="D159">
        <v>0.22227276195576007</v>
      </c>
    </row>
    <row r="160" spans="2:4">
      <c r="B160">
        <v>270</v>
      </c>
      <c r="C160">
        <v>0.17319050950006376</v>
      </c>
      <c r="D160">
        <v>0.20936505494855809</v>
      </c>
    </row>
    <row r="161" spans="2:4">
      <c r="B161">
        <v>280</v>
      </c>
      <c r="C161">
        <v>0.13448246900826935</v>
      </c>
      <c r="D161">
        <v>0.19685796923102511</v>
      </c>
    </row>
    <row r="162" spans="2:4">
      <c r="B162">
        <v>290</v>
      </c>
      <c r="C162">
        <v>0.13392258661651291</v>
      </c>
      <c r="D162">
        <v>0.1972520810161843</v>
      </c>
    </row>
    <row r="163" spans="2:4">
      <c r="B163">
        <v>300</v>
      </c>
      <c r="C163">
        <v>0.17362635044457689</v>
      </c>
      <c r="D163">
        <v>0.22267347883286689</v>
      </c>
    </row>
    <row r="164" spans="2:4">
      <c r="B164">
        <v>310</v>
      </c>
      <c r="C164">
        <v>0.24367393048594208</v>
      </c>
      <c r="D164">
        <v>0.27528549757192372</v>
      </c>
    </row>
    <row r="165" spans="2:4">
      <c r="B165">
        <v>320</v>
      </c>
      <c r="C165">
        <v>0.32108708616837595</v>
      </c>
      <c r="D165">
        <v>0.32387772043938773</v>
      </c>
    </row>
    <row r="166" spans="2:4">
      <c r="B166">
        <v>330</v>
      </c>
      <c r="C166">
        <v>0.37719064151105824</v>
      </c>
      <c r="D166">
        <v>0.368666222838262</v>
      </c>
    </row>
    <row r="167" spans="2:4">
      <c r="B167">
        <v>340</v>
      </c>
      <c r="C167">
        <v>0.43501498989037257</v>
      </c>
      <c r="D167">
        <v>0.36993303837121111</v>
      </c>
    </row>
    <row r="168" spans="2:4">
      <c r="B168">
        <v>350</v>
      </c>
      <c r="C168">
        <v>0.49585494770196137</v>
      </c>
      <c r="D168">
        <v>0.34383075689741627</v>
      </c>
    </row>
    <row r="169" spans="2:4">
      <c r="B169">
        <v>360</v>
      </c>
      <c r="C169">
        <v>0.54790760819954032</v>
      </c>
      <c r="D169">
        <v>0.29648944859263388</v>
      </c>
    </row>
    <row r="170" spans="2:4">
      <c r="B170">
        <v>370</v>
      </c>
      <c r="C170">
        <v>0.56836981858247693</v>
      </c>
      <c r="D170">
        <v>0.2685369862327564</v>
      </c>
    </row>
    <row r="171" spans="2:4">
      <c r="B171">
        <v>380</v>
      </c>
      <c r="C171">
        <v>0.55836740757746939</v>
      </c>
      <c r="D171">
        <v>0.23136606659820536</v>
      </c>
    </row>
    <row r="172" spans="2:4">
      <c r="B172">
        <v>390</v>
      </c>
      <c r="C172">
        <v>0.52900540415217678</v>
      </c>
      <c r="D172">
        <v>0.19388747489844013</v>
      </c>
    </row>
    <row r="173" spans="2:4">
      <c r="B173">
        <v>400</v>
      </c>
      <c r="C173">
        <v>0.48749902563787084</v>
      </c>
      <c r="D173">
        <v>0.16006486850287108</v>
      </c>
    </row>
    <row r="174" spans="2:4">
      <c r="B174">
        <v>410</v>
      </c>
      <c r="C174">
        <v>0.43999473113124982</v>
      </c>
      <c r="D174">
        <v>0.15313993620924549</v>
      </c>
    </row>
    <row r="175" spans="2:4">
      <c r="B175">
        <v>420</v>
      </c>
      <c r="C175">
        <v>0.38772194262574666</v>
      </c>
      <c r="D175">
        <v>0.15972538493837826</v>
      </c>
    </row>
    <row r="176" spans="2:4">
      <c r="B176">
        <v>430</v>
      </c>
      <c r="C176">
        <v>0.32944182581778453</v>
      </c>
      <c r="D176">
        <v>0.15785812735654398</v>
      </c>
    </row>
    <row r="177" spans="2:4">
      <c r="B177">
        <v>440</v>
      </c>
      <c r="C177">
        <v>0.27128545756535549</v>
      </c>
      <c r="D177">
        <v>0.17430787944216034</v>
      </c>
    </row>
    <row r="178" spans="2:4">
      <c r="B178">
        <v>450</v>
      </c>
      <c r="C178">
        <v>0.22585794969735301</v>
      </c>
      <c r="D178">
        <v>0.20444700958644024</v>
      </c>
    </row>
    <row r="179" spans="2:4">
      <c r="B179">
        <v>460</v>
      </c>
      <c r="C179">
        <v>0.1874855920330244</v>
      </c>
      <c r="D179">
        <v>0.22836355525335056</v>
      </c>
    </row>
    <row r="180" spans="2:4">
      <c r="B180">
        <v>470</v>
      </c>
      <c r="C180">
        <v>0.17349131651833347</v>
      </c>
      <c r="D180">
        <v>0.25086626234932941</v>
      </c>
    </row>
    <row r="181" spans="2:4">
      <c r="B181">
        <v>480</v>
      </c>
      <c r="C181">
        <v>0.18787340596895877</v>
      </c>
      <c r="D181">
        <v>0.25663353996390093</v>
      </c>
    </row>
    <row r="182" spans="2:4">
      <c r="B182">
        <v>490</v>
      </c>
      <c r="C182">
        <v>0.22519447765480871</v>
      </c>
      <c r="D182">
        <v>0.22949740866040824</v>
      </c>
    </row>
    <row r="183" spans="2:4">
      <c r="B183">
        <v>500</v>
      </c>
      <c r="C183">
        <v>0.26993681418208276</v>
      </c>
      <c r="D183">
        <v>0.23832220819025188</v>
      </c>
    </row>
    <row r="184" spans="2:4">
      <c r="B184">
        <v>510</v>
      </c>
      <c r="C184">
        <v>0.31237620104720504</v>
      </c>
      <c r="D184">
        <v>0.28294779613962007</v>
      </c>
    </row>
    <row r="185" spans="2:4">
      <c r="B185">
        <v>520</v>
      </c>
      <c r="C185">
        <v>0.33650867722607813</v>
      </c>
      <c r="D185">
        <v>0.34136830023765663</v>
      </c>
    </row>
    <row r="186" spans="2:4">
      <c r="B186">
        <v>530</v>
      </c>
      <c r="C186">
        <v>0.34585323175429378</v>
      </c>
      <c r="D186">
        <v>0.40916562609783663</v>
      </c>
    </row>
    <row r="187" spans="2:4">
      <c r="B187">
        <v>540</v>
      </c>
      <c r="C187">
        <v>0.33331117480987521</v>
      </c>
      <c r="D187">
        <v>0.48139715760717211</v>
      </c>
    </row>
    <row r="188" spans="2:4">
      <c r="B188">
        <v>550</v>
      </c>
      <c r="C188">
        <v>0.31316027577135808</v>
      </c>
      <c r="D188">
        <v>0.528246520384272</v>
      </c>
    </row>
    <row r="189" spans="2:4">
      <c r="B189">
        <v>560</v>
      </c>
      <c r="C189">
        <v>0.30364917433844979</v>
      </c>
      <c r="D189">
        <v>0.56673093089761883</v>
      </c>
    </row>
    <row r="190" spans="2:4">
      <c r="B190">
        <v>570</v>
      </c>
      <c r="C190">
        <v>0.31915708889982614</v>
      </c>
      <c r="D190">
        <v>0.60933655077462501</v>
      </c>
    </row>
    <row r="191" spans="2:4">
      <c r="B191">
        <v>580</v>
      </c>
      <c r="C191">
        <v>0.35522824702037015</v>
      </c>
      <c r="D191">
        <v>0.66835288482767607</v>
      </c>
    </row>
    <row r="192" spans="2:4">
      <c r="B192">
        <v>590</v>
      </c>
      <c r="C192">
        <v>0.38027566627865028</v>
      </c>
      <c r="D192">
        <v>0.68271096870388437</v>
      </c>
    </row>
    <row r="193" spans="2:4">
      <c r="B193">
        <v>600</v>
      </c>
      <c r="C193">
        <v>0.37664115496704043</v>
      </c>
      <c r="D193">
        <v>0.64927259991115627</v>
      </c>
    </row>
    <row r="194" spans="2:4">
      <c r="B194">
        <v>610</v>
      </c>
      <c r="C194">
        <v>0.33655888103477472</v>
      </c>
      <c r="D194">
        <v>0.59488480076817896</v>
      </c>
    </row>
    <row r="195" spans="2:4">
      <c r="B195">
        <v>620</v>
      </c>
      <c r="C195">
        <v>0.27618455957130461</v>
      </c>
      <c r="D195">
        <v>0.57196376003031846</v>
      </c>
    </row>
    <row r="196" spans="2:4">
      <c r="B196">
        <v>630</v>
      </c>
      <c r="C196">
        <v>0.23528825640961057</v>
      </c>
      <c r="D196">
        <v>0.607567972884138</v>
      </c>
    </row>
    <row r="197" spans="2:4">
      <c r="B197">
        <v>640</v>
      </c>
      <c r="C197">
        <v>0.21626400330182249</v>
      </c>
      <c r="D197">
        <v>0.71055175148088245</v>
      </c>
    </row>
    <row r="198" spans="2:4">
      <c r="B198">
        <v>650</v>
      </c>
      <c r="C198">
        <v>0.20866644296248713</v>
      </c>
      <c r="D198">
        <v>0.7874501245659643</v>
      </c>
    </row>
    <row r="199" spans="2:4">
      <c r="B199">
        <v>660</v>
      </c>
      <c r="C199">
        <v>0.21691440731176603</v>
      </c>
      <c r="D199">
        <v>0.81031783229293974</v>
      </c>
    </row>
    <row r="200" spans="2:4">
      <c r="B200">
        <v>670</v>
      </c>
      <c r="C200">
        <v>0.22749027135776925</v>
      </c>
      <c r="D200">
        <v>0.81006277155345574</v>
      </c>
    </row>
    <row r="201" spans="2:4">
      <c r="B201">
        <v>680</v>
      </c>
      <c r="C201">
        <v>0.25241544991043174</v>
      </c>
      <c r="D201">
        <v>0.83218828584075477</v>
      </c>
    </row>
    <row r="202" spans="2:4">
      <c r="B202">
        <v>690</v>
      </c>
      <c r="C202">
        <v>0.31561080669598035</v>
      </c>
      <c r="D202">
        <v>0.84902243802785626</v>
      </c>
    </row>
    <row r="203" spans="2:4">
      <c r="B203">
        <v>700</v>
      </c>
      <c r="C203">
        <v>0.42922595631068877</v>
      </c>
      <c r="D203">
        <v>0.89757774980623828</v>
      </c>
    </row>
    <row r="204" spans="2:4">
      <c r="B204">
        <v>710</v>
      </c>
      <c r="C204">
        <v>0.56217337624985164</v>
      </c>
      <c r="D204">
        <v>0.97503983068788336</v>
      </c>
    </row>
    <row r="205" spans="2:4">
      <c r="B205">
        <v>720</v>
      </c>
      <c r="C205">
        <v>0.6970481212727021</v>
      </c>
      <c r="D205">
        <v>1</v>
      </c>
    </row>
    <row r="206" spans="2:4">
      <c r="B206">
        <v>730</v>
      </c>
      <c r="C206">
        <v>0.84077369579904659</v>
      </c>
      <c r="D206">
        <v>0.97762048121440404</v>
      </c>
    </row>
    <row r="207" spans="2:4">
      <c r="B207">
        <v>740</v>
      </c>
      <c r="C207">
        <v>0.94347559181328333</v>
      </c>
      <c r="D207">
        <v>0.93351315879369889</v>
      </c>
    </row>
    <row r="208" spans="2:4">
      <c r="B208">
        <v>750</v>
      </c>
      <c r="C208">
        <v>1</v>
      </c>
      <c r="D208">
        <v>0.85580040463596208</v>
      </c>
    </row>
    <row r="209" spans="2:4">
      <c r="B209">
        <v>760</v>
      </c>
      <c r="C209">
        <v>0.98958717900600823</v>
      </c>
      <c r="D209">
        <v>0.80804844313992019</v>
      </c>
    </row>
    <row r="210" spans="2:4">
      <c r="B210">
        <v>770</v>
      </c>
      <c r="C210">
        <v>0.93842279036247278</v>
      </c>
      <c r="D210">
        <v>0.80698918138990017</v>
      </c>
    </row>
    <row r="211" spans="2:4">
      <c r="B211">
        <v>780</v>
      </c>
      <c r="C211">
        <v>0.84415056726814441</v>
      </c>
      <c r="D211">
        <v>0.82151363998086058</v>
      </c>
    </row>
    <row r="212" spans="2:4">
      <c r="B212">
        <v>790</v>
      </c>
      <c r="C212">
        <v>0.78881868395126953</v>
      </c>
      <c r="D212">
        <v>0.79568884883881463</v>
      </c>
    </row>
    <row r="213" spans="2:4">
      <c r="B213">
        <v>800</v>
      </c>
      <c r="C213">
        <v>0.75166789082745722</v>
      </c>
      <c r="D213">
        <v>0.76126017029427762</v>
      </c>
    </row>
    <row r="214" spans="2:4">
      <c r="B214">
        <v>810</v>
      </c>
      <c r="C214">
        <v>0.75884015793979365</v>
      </c>
      <c r="D214">
        <v>0.70919207753154423</v>
      </c>
    </row>
    <row r="215" spans="2:4">
      <c r="B215">
        <v>820</v>
      </c>
      <c r="C215">
        <v>0.72027658899601577</v>
      </c>
      <c r="D215">
        <v>0.68051549731646632</v>
      </c>
    </row>
    <row r="216" spans="2:4">
      <c r="B216">
        <v>830</v>
      </c>
      <c r="C216">
        <v>0.67745992144868528</v>
      </c>
      <c r="D216">
        <v>0.66877745077049811</v>
      </c>
    </row>
    <row r="217" spans="2:4">
      <c r="B217">
        <v>840</v>
      </c>
      <c r="C217">
        <v>0.59202709061736492</v>
      </c>
      <c r="D217">
        <v>0.69183513852997469</v>
      </c>
    </row>
    <row r="218" spans="2:4">
      <c r="B218">
        <v>850</v>
      </c>
      <c r="C218">
        <v>0.50310852299942821</v>
      </c>
      <c r="D218">
        <v>0.70253509594338137</v>
      </c>
    </row>
    <row r="219" spans="2:4">
      <c r="B219">
        <v>860</v>
      </c>
      <c r="C219">
        <v>0.41271039663565345</v>
      </c>
      <c r="D219">
        <v>0.72972831684406225</v>
      </c>
    </row>
    <row r="220" spans="2:4">
      <c r="B220">
        <v>870</v>
      </c>
      <c r="C220">
        <v>0.36749471817711954</v>
      </c>
      <c r="D220">
        <v>0.76061269922602615</v>
      </c>
    </row>
    <row r="221" spans="2:4">
      <c r="B221">
        <v>880</v>
      </c>
      <c r="C221">
        <v>0.32091953403040618</v>
      </c>
      <c r="D221">
        <v>0.81758667384942529</v>
      </c>
    </row>
    <row r="222" spans="2:4">
      <c r="B222">
        <v>890</v>
      </c>
      <c r="C222">
        <v>0.29122563367419818</v>
      </c>
      <c r="D222">
        <v>0.84532513505369855</v>
      </c>
    </row>
    <row r="223" spans="2:4">
      <c r="B223">
        <v>900</v>
      </c>
      <c r="C223">
        <v>0.29474350176620756</v>
      </c>
      <c r="D223">
        <v>0.83023242348351067</v>
      </c>
    </row>
    <row r="224" spans="2:4">
      <c r="B224">
        <v>910</v>
      </c>
      <c r="C224">
        <v>0.29764524864215491</v>
      </c>
      <c r="D224">
        <v>0.79036535502142202</v>
      </c>
    </row>
    <row r="225" spans="1:4">
      <c r="B225">
        <v>920</v>
      </c>
      <c r="C225">
        <v>0.27931856234154673</v>
      </c>
      <c r="D225">
        <v>0.7465401971581711</v>
      </c>
    </row>
    <row r="226" spans="1:4">
      <c r="B226">
        <v>930</v>
      </c>
      <c r="C226">
        <v>0.25673099953530382</v>
      </c>
      <c r="D226">
        <v>0.72673021685945893</v>
      </c>
    </row>
    <row r="227" spans="1:4">
      <c r="B227">
        <v>940</v>
      </c>
      <c r="C227">
        <v>0.23246954614147841</v>
      </c>
      <c r="D227">
        <v>0.71932674995566537</v>
      </c>
    </row>
    <row r="228" spans="1:4">
      <c r="B228">
        <v>950</v>
      </c>
      <c r="C228">
        <v>0.2207482947112403</v>
      </c>
      <c r="D228">
        <v>0.69703354662634531</v>
      </c>
    </row>
    <row r="229" spans="1:4">
      <c r="B229">
        <v>960</v>
      </c>
      <c r="C229">
        <v>0.26000980652069006</v>
      </c>
      <c r="D229">
        <v>0.65292810727816375</v>
      </c>
    </row>
    <row r="232" spans="1:4">
      <c r="A232" t="s">
        <v>196</v>
      </c>
      <c r="B232" t="s">
        <v>199</v>
      </c>
    </row>
    <row r="233" spans="1:4">
      <c r="B233" t="s">
        <v>192</v>
      </c>
      <c r="C233" t="s">
        <v>191</v>
      </c>
    </row>
    <row r="234" spans="1:4">
      <c r="B234">
        <v>0</v>
      </c>
      <c r="C234">
        <v>0.30474554820130806</v>
      </c>
    </row>
    <row r="235" spans="1:4">
      <c r="B235">
        <v>10</v>
      </c>
      <c r="C235">
        <v>0.31675917691786809</v>
      </c>
    </row>
    <row r="236" spans="1:4">
      <c r="B236">
        <v>20</v>
      </c>
      <c r="C236">
        <v>0.30135172682537104</v>
      </c>
    </row>
    <row r="237" spans="1:4">
      <c r="B237">
        <v>30</v>
      </c>
      <c r="C237">
        <v>0.37511629640254024</v>
      </c>
    </row>
    <row r="238" spans="1:4">
      <c r="B238">
        <v>40</v>
      </c>
      <c r="C238">
        <v>0.54263888029534246</v>
      </c>
    </row>
    <row r="239" spans="1:4">
      <c r="B239">
        <v>50</v>
      </c>
      <c r="C239">
        <v>0.75060114895757013</v>
      </c>
    </row>
    <row r="240" spans="1:4">
      <c r="B240">
        <v>60</v>
      </c>
      <c r="C240">
        <v>0.92640018152382853</v>
      </c>
    </row>
    <row r="241" spans="2:3">
      <c r="B241">
        <v>70</v>
      </c>
      <c r="C241">
        <v>1</v>
      </c>
    </row>
    <row r="242" spans="2:3">
      <c r="B242">
        <v>80</v>
      </c>
      <c r="C242">
        <v>0.97866403668634383</v>
      </c>
    </row>
    <row r="243" spans="2:3">
      <c r="B243">
        <v>90</v>
      </c>
      <c r="C243">
        <v>0.9501609072630478</v>
      </c>
    </row>
    <row r="244" spans="2:3">
      <c r="B244">
        <v>100</v>
      </c>
      <c r="C244">
        <v>0.89693160978798381</v>
      </c>
    </row>
    <row r="245" spans="2:3">
      <c r="B245">
        <v>110</v>
      </c>
      <c r="C245">
        <v>0.78763727460012511</v>
      </c>
    </row>
    <row r="246" spans="2:3">
      <c r="B246">
        <v>120</v>
      </c>
      <c r="C246">
        <v>0.6446441966938774</v>
      </c>
    </row>
    <row r="247" spans="2:3">
      <c r="B247">
        <v>130</v>
      </c>
      <c r="C247">
        <v>0.4861153691855411</v>
      </c>
    </row>
    <row r="248" spans="2:3">
      <c r="B248">
        <v>140</v>
      </c>
      <c r="C248">
        <v>0.35853432672175345</v>
      </c>
    </row>
    <row r="249" spans="2:3">
      <c r="B249">
        <v>150</v>
      </c>
      <c r="C249">
        <v>0.26849699649662467</v>
      </c>
    </row>
    <row r="250" spans="2:3">
      <c r="B250">
        <v>160</v>
      </c>
      <c r="C250">
        <v>0.22814740533133002</v>
      </c>
    </row>
    <row r="251" spans="2:3">
      <c r="B251">
        <v>170</v>
      </c>
      <c r="C251">
        <v>0.26439450734311015</v>
      </c>
    </row>
    <row r="252" spans="2:3">
      <c r="B252">
        <v>180</v>
      </c>
      <c r="C252">
        <v>0.3944358330838949</v>
      </c>
    </row>
    <row r="253" spans="2:3">
      <c r="B253">
        <v>190</v>
      </c>
      <c r="C253">
        <v>0.58219903435516918</v>
      </c>
    </row>
    <row r="254" spans="2:3">
      <c r="B254">
        <v>200</v>
      </c>
      <c r="C254">
        <v>0.77259439611419856</v>
      </c>
    </row>
    <row r="255" spans="2:3">
      <c r="B255">
        <v>210</v>
      </c>
      <c r="C255">
        <v>0.90770480092427619</v>
      </c>
    </row>
    <row r="256" spans="2:3">
      <c r="B256">
        <v>220</v>
      </c>
      <c r="C256">
        <v>0.95849778906010519</v>
      </c>
    </row>
    <row r="257" spans="2:3">
      <c r="B257">
        <v>230</v>
      </c>
      <c r="C257">
        <v>0.96156686741214603</v>
      </c>
    </row>
    <row r="258" spans="2:3">
      <c r="B258">
        <v>240</v>
      </c>
      <c r="C258">
        <v>0.94929382045405719</v>
      </c>
    </row>
    <row r="259" spans="2:3">
      <c r="B259">
        <v>250</v>
      </c>
      <c r="C259">
        <v>0.92696456519771275</v>
      </c>
    </row>
    <row r="260" spans="2:3">
      <c r="B260">
        <v>260</v>
      </c>
      <c r="C260">
        <v>0.86499171078170911</v>
      </c>
    </row>
    <row r="261" spans="2:3">
      <c r="B261">
        <v>270</v>
      </c>
      <c r="C261">
        <v>0.78043756803214503</v>
      </c>
    </row>
    <row r="262" spans="2:3">
      <c r="B262">
        <v>280</v>
      </c>
      <c r="C262">
        <v>0.67090534819600456</v>
      </c>
    </row>
    <row r="263" spans="2:3">
      <c r="B263">
        <v>290</v>
      </c>
      <c r="C263">
        <v>0.54656833872808808</v>
      </c>
    </row>
    <row r="264" spans="2:3">
      <c r="B264">
        <v>300</v>
      </c>
      <c r="C264">
        <v>0.41953977777380713</v>
      </c>
    </row>
    <row r="265" spans="2:3">
      <c r="B265">
        <v>310</v>
      </c>
      <c r="C265">
        <v>0.39733158537610047</v>
      </c>
    </row>
    <row r="266" spans="2:3">
      <c r="B266">
        <v>320</v>
      </c>
      <c r="C266">
        <v>0.49847618585122083</v>
      </c>
    </row>
    <row r="267" spans="2:3">
      <c r="B267">
        <v>330</v>
      </c>
      <c r="C267">
        <v>0.67363863531158685</v>
      </c>
    </row>
    <row r="268" spans="2:3">
      <c r="B268">
        <v>340</v>
      </c>
      <c r="C268">
        <v>0.85720451996189362</v>
      </c>
    </row>
    <row r="269" spans="2:3">
      <c r="B269">
        <v>350</v>
      </c>
      <c r="C269">
        <v>0.97336686134925698</v>
      </c>
    </row>
    <row r="270" spans="2:3">
      <c r="B270">
        <v>360</v>
      </c>
      <c r="C270">
        <v>0.97494744261999677</v>
      </c>
    </row>
    <row r="271" spans="2:3">
      <c r="B271">
        <v>370</v>
      </c>
      <c r="C271">
        <v>0.94841011871301439</v>
      </c>
    </row>
    <row r="272" spans="2:3">
      <c r="B272">
        <v>380</v>
      </c>
      <c r="C272">
        <v>0.91560156760069689</v>
      </c>
    </row>
    <row r="273" spans="2:3">
      <c r="B273">
        <v>390</v>
      </c>
      <c r="C273">
        <v>0.86171411207902404</v>
      </c>
    </row>
    <row r="274" spans="2:3">
      <c r="B274">
        <v>400</v>
      </c>
      <c r="C274">
        <v>0.81025579000109749</v>
      </c>
    </row>
    <row r="275" spans="2:3">
      <c r="B275">
        <v>410</v>
      </c>
      <c r="C275">
        <v>0.7914755314853279</v>
      </c>
    </row>
    <row r="276" spans="2:3">
      <c r="B276">
        <v>420</v>
      </c>
      <c r="C276">
        <v>0.81118471574764572</v>
      </c>
    </row>
    <row r="277" spans="2:3">
      <c r="B277">
        <v>430</v>
      </c>
      <c r="C277">
        <v>0.8548114541687668</v>
      </c>
    </row>
    <row r="278" spans="2:3">
      <c r="B278">
        <v>440</v>
      </c>
      <c r="C278">
        <v>0.8923515691775965</v>
      </c>
    </row>
    <row r="279" spans="2:3">
      <c r="B279">
        <v>450</v>
      </c>
      <c r="C279">
        <v>0.91556075849232188</v>
      </c>
    </row>
    <row r="280" spans="2:3">
      <c r="B280">
        <v>460</v>
      </c>
      <c r="C280">
        <v>0.90457764794203621</v>
      </c>
    </row>
    <row r="281" spans="2:3">
      <c r="B281">
        <v>470</v>
      </c>
      <c r="C281">
        <v>0.85559506043723732</v>
      </c>
    </row>
    <row r="282" spans="2:3">
      <c r="B282">
        <v>480</v>
      </c>
      <c r="C282">
        <v>0.74960503948018797</v>
      </c>
    </row>
    <row r="283" spans="2:3">
      <c r="B283">
        <v>490</v>
      </c>
      <c r="C283">
        <v>0.60332191981447303</v>
      </c>
    </row>
    <row r="284" spans="2:3">
      <c r="B284">
        <v>500</v>
      </c>
      <c r="C284">
        <v>0.45241121838693266</v>
      </c>
    </row>
    <row r="285" spans="2:3">
      <c r="B285">
        <v>510</v>
      </c>
      <c r="C285">
        <v>0.35254355096243301</v>
      </c>
    </row>
    <row r="286" spans="2:3">
      <c r="B286">
        <v>520</v>
      </c>
      <c r="C286">
        <v>0.2877813000711788</v>
      </c>
    </row>
    <row r="287" spans="2:3">
      <c r="B287">
        <v>530</v>
      </c>
      <c r="C287">
        <v>0.25705686392988752</v>
      </c>
    </row>
    <row r="288" spans="2:3">
      <c r="B288">
        <v>540</v>
      </c>
      <c r="C288">
        <v>0.23849830716921028</v>
      </c>
    </row>
    <row r="289" spans="2:3">
      <c r="B289">
        <v>550</v>
      </c>
      <c r="C289">
        <v>0.23251956689876027</v>
      </c>
    </row>
    <row r="290" spans="2:3">
      <c r="B290">
        <v>560</v>
      </c>
      <c r="C290">
        <v>0.23120940482786131</v>
      </c>
    </row>
    <row r="291" spans="2:3">
      <c r="B291">
        <v>570</v>
      </c>
      <c r="C291">
        <v>0.25770641663992616</v>
      </c>
    </row>
    <row r="292" spans="2:3">
      <c r="B292">
        <v>580</v>
      </c>
      <c r="C292">
        <v>0.29025876701888731</v>
      </c>
    </row>
    <row r="293" spans="2:3">
      <c r="B293">
        <v>590</v>
      </c>
      <c r="C293">
        <v>0.33172078062418769</v>
      </c>
    </row>
    <row r="294" spans="2:3">
      <c r="B294">
        <v>600</v>
      </c>
      <c r="C294">
        <v>0.38258961858288593</v>
      </c>
    </row>
    <row r="295" spans="2:3">
      <c r="B295">
        <v>610</v>
      </c>
      <c r="C295">
        <v>0.43230916481634979</v>
      </c>
    </row>
    <row r="296" spans="2:3">
      <c r="B296">
        <v>620</v>
      </c>
      <c r="C296">
        <v>0.4626010355473687</v>
      </c>
    </row>
    <row r="297" spans="2:3">
      <c r="B297">
        <v>630</v>
      </c>
      <c r="C297">
        <v>0.51635031626489403</v>
      </c>
    </row>
    <row r="298" spans="2:3">
      <c r="B298">
        <v>640</v>
      </c>
      <c r="C298">
        <v>0.57887826467540349</v>
      </c>
    </row>
    <row r="299" spans="2:3">
      <c r="B299">
        <v>650</v>
      </c>
      <c r="C299">
        <v>0.62492192553561265</v>
      </c>
    </row>
    <row r="300" spans="2:3">
      <c r="B300">
        <v>660</v>
      </c>
      <c r="C300">
        <v>0.63611547529664847</v>
      </c>
    </row>
    <row r="301" spans="2:3">
      <c r="B301">
        <v>670</v>
      </c>
      <c r="C301">
        <v>0.65015540594006593</v>
      </c>
    </row>
    <row r="302" spans="2:3">
      <c r="B302">
        <v>680</v>
      </c>
      <c r="C302">
        <v>0.6932611240566896</v>
      </c>
    </row>
    <row r="303" spans="2:3">
      <c r="B303">
        <v>690</v>
      </c>
      <c r="C303">
        <v>0.7715742629133262</v>
      </c>
    </row>
    <row r="304" spans="2:3">
      <c r="B304">
        <v>700</v>
      </c>
      <c r="C304">
        <v>0.85478578414093764</v>
      </c>
    </row>
    <row r="305" spans="2:3">
      <c r="B305">
        <v>710</v>
      </c>
      <c r="C305">
        <v>0.90279392824226867</v>
      </c>
    </row>
    <row r="306" spans="2:3">
      <c r="B306">
        <v>720</v>
      </c>
      <c r="C306">
        <v>0.89751648155482011</v>
      </c>
    </row>
    <row r="307" spans="2:3">
      <c r="B307">
        <v>730</v>
      </c>
      <c r="C307">
        <v>0.86822562714881579</v>
      </c>
    </row>
    <row r="308" spans="2:3">
      <c r="B308">
        <v>740</v>
      </c>
      <c r="C308">
        <v>0.82018184321659859</v>
      </c>
    </row>
    <row r="309" spans="2:3">
      <c r="B309">
        <v>750</v>
      </c>
      <c r="C309">
        <v>0.71892285032661229</v>
      </c>
    </row>
    <row r="310" spans="2:3">
      <c r="B310">
        <v>760</v>
      </c>
      <c r="C310">
        <v>0.58232617782327212</v>
      </c>
    </row>
    <row r="311" spans="2:3">
      <c r="B311">
        <v>770</v>
      </c>
      <c r="C311">
        <v>0.44322787963658866</v>
      </c>
    </row>
    <row r="312" spans="2:3">
      <c r="B312">
        <v>780</v>
      </c>
      <c r="C312">
        <v>0.33199054417130103</v>
      </c>
    </row>
    <row r="313" spans="2:3">
      <c r="B313">
        <v>790</v>
      </c>
      <c r="C313">
        <v>0.35915039810756849</v>
      </c>
    </row>
    <row r="314" spans="2:3">
      <c r="B314">
        <v>800</v>
      </c>
      <c r="C314">
        <v>0.50844801409054241</v>
      </c>
    </row>
    <row r="315" spans="2:3">
      <c r="B315">
        <v>810</v>
      </c>
      <c r="C315">
        <v>0.69591358277656823</v>
      </c>
    </row>
    <row r="316" spans="2:3">
      <c r="B316">
        <v>820</v>
      </c>
      <c r="C316">
        <v>0.85855202386052754</v>
      </c>
    </row>
    <row r="317" spans="2:3">
      <c r="B317">
        <v>830</v>
      </c>
      <c r="C317">
        <v>0.93746279144401878</v>
      </c>
    </row>
    <row r="318" spans="2:3">
      <c r="B318">
        <v>840</v>
      </c>
      <c r="C318">
        <v>0.8834472431501007</v>
      </c>
    </row>
    <row r="319" spans="2:3">
      <c r="B319">
        <v>850</v>
      </c>
      <c r="C319">
        <v>0.77924655333508164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opLeftCell="A38" workbookViewId="0">
      <selection activeCell="B49" sqref="B49"/>
    </sheetView>
  </sheetViews>
  <sheetFormatPr baseColWidth="10" defaultRowHeight="15" x14ac:dyDescent="0"/>
  <sheetData>
    <row r="1" spans="1:11">
      <c r="A1" t="s">
        <v>118</v>
      </c>
      <c r="B1" s="7" t="s">
        <v>152</v>
      </c>
    </row>
    <row r="2" spans="1:11">
      <c r="B2" s="10" t="s">
        <v>123</v>
      </c>
      <c r="C2" s="10"/>
      <c r="D2" s="10"/>
      <c r="E2" s="10"/>
      <c r="F2" s="10"/>
      <c r="G2" s="10" t="s">
        <v>122</v>
      </c>
      <c r="H2" s="10"/>
      <c r="I2" s="10"/>
      <c r="J2" s="10"/>
      <c r="K2" s="10"/>
    </row>
    <row r="3" spans="1:11">
      <c r="B3" t="s">
        <v>119</v>
      </c>
      <c r="C3" t="s">
        <v>107</v>
      </c>
      <c r="D3" t="s">
        <v>120</v>
      </c>
      <c r="E3" t="s">
        <v>121</v>
      </c>
      <c r="F3" t="s">
        <v>20</v>
      </c>
      <c r="G3" t="s">
        <v>119</v>
      </c>
      <c r="H3" t="s">
        <v>107</v>
      </c>
      <c r="I3" t="s">
        <v>120</v>
      </c>
      <c r="J3" t="s">
        <v>121</v>
      </c>
      <c r="K3" t="s">
        <v>20</v>
      </c>
    </row>
    <row r="4" spans="1:11">
      <c r="A4" t="s">
        <v>43</v>
      </c>
      <c r="B4">
        <v>0.99840477965175289</v>
      </c>
      <c r="C4">
        <v>0.92787417835878006</v>
      </c>
      <c r="D4">
        <v>0.90896315043522224</v>
      </c>
      <c r="E4">
        <v>0.90957416922303636</v>
      </c>
      <c r="F4">
        <v>1.5176910734839835</v>
      </c>
      <c r="G4">
        <v>3.7781325921765108</v>
      </c>
      <c r="H4">
        <v>2.3732616898217311</v>
      </c>
      <c r="I4">
        <v>30.753633920632456</v>
      </c>
      <c r="J4">
        <v>11.891882113452183</v>
      </c>
      <c r="K4">
        <v>11.737228166759847</v>
      </c>
    </row>
    <row r="5" spans="1:11">
      <c r="A5" t="s">
        <v>44</v>
      </c>
      <c r="B5">
        <v>1.0028943262663959</v>
      </c>
      <c r="C5">
        <v>0.90000759112658868</v>
      </c>
      <c r="D5">
        <v>0.91123980995783238</v>
      </c>
      <c r="E5">
        <v>1.0068677075658261</v>
      </c>
      <c r="F5">
        <v>0.68667383650922087</v>
      </c>
      <c r="G5">
        <v>4.8748756506440643</v>
      </c>
      <c r="H5">
        <v>3.3596034040211005</v>
      </c>
      <c r="I5">
        <v>47.98764091602466</v>
      </c>
      <c r="J5">
        <v>13.968857014929368</v>
      </c>
      <c r="K5">
        <v>15.063936355975917</v>
      </c>
    </row>
    <row r="6" spans="1:11">
      <c r="A6" t="s">
        <v>45</v>
      </c>
      <c r="B6">
        <v>1.007391605236162</v>
      </c>
      <c r="C6">
        <v>1.0164262426618802</v>
      </c>
      <c r="D6">
        <v>1.0383848557148074</v>
      </c>
      <c r="E6">
        <v>0.97123183966764404</v>
      </c>
      <c r="F6">
        <v>0.765296812481285</v>
      </c>
      <c r="G6">
        <v>6.3295733832460979</v>
      </c>
      <c r="H6">
        <v>3.4339387260796643</v>
      </c>
      <c r="I6">
        <v>47.667591351411012</v>
      </c>
      <c r="J6">
        <v>16.032781084832912</v>
      </c>
      <c r="K6">
        <v>18.867982675436121</v>
      </c>
    </row>
    <row r="7" spans="1:11">
      <c r="A7" t="s">
        <v>50</v>
      </c>
      <c r="B7">
        <v>0.99130928884568914</v>
      </c>
      <c r="C7">
        <v>1.155691987852751</v>
      </c>
      <c r="D7">
        <v>1.1414121838921378</v>
      </c>
      <c r="E7">
        <v>1.1123262835434939</v>
      </c>
      <c r="F7">
        <v>1.0303382775255103</v>
      </c>
      <c r="G7">
        <v>6.4530107185422008</v>
      </c>
      <c r="H7">
        <v>4.1416032622242573</v>
      </c>
      <c r="I7">
        <v>64.089610649328165</v>
      </c>
      <c r="J7">
        <v>19.509956236594636</v>
      </c>
      <c r="K7">
        <v>21.140864861694634</v>
      </c>
    </row>
    <row r="10" spans="1:11">
      <c r="A10" t="s">
        <v>114</v>
      </c>
      <c r="B10" s="7" t="s">
        <v>153</v>
      </c>
    </row>
    <row r="11" spans="1:11">
      <c r="B11" s="11" t="s">
        <v>124</v>
      </c>
      <c r="C11" s="12"/>
      <c r="D11" s="12"/>
      <c r="E11" s="12"/>
      <c r="F11" s="11" t="s">
        <v>115</v>
      </c>
      <c r="G11" s="12"/>
      <c r="H11" s="12"/>
      <c r="I11" s="12"/>
    </row>
    <row r="12" spans="1:11">
      <c r="B12" s="6" t="s">
        <v>43</v>
      </c>
      <c r="C12" s="6" t="s">
        <v>44</v>
      </c>
      <c r="D12" s="6" t="s">
        <v>45</v>
      </c>
      <c r="E12" s="6" t="s">
        <v>50</v>
      </c>
      <c r="F12" s="6" t="s">
        <v>43</v>
      </c>
      <c r="G12" s="6" t="s">
        <v>44</v>
      </c>
      <c r="H12" s="6" t="s">
        <v>45</v>
      </c>
      <c r="I12" s="6" t="s">
        <v>50</v>
      </c>
    </row>
    <row r="13" spans="1:11">
      <c r="A13" t="s">
        <v>125</v>
      </c>
      <c r="B13">
        <v>1.2377750792731101</v>
      </c>
      <c r="C13">
        <v>1.1534565627179996</v>
      </c>
      <c r="D13">
        <v>0.62681929817178272</v>
      </c>
      <c r="E13">
        <v>0.98194905983710679</v>
      </c>
      <c r="F13">
        <v>1.4119662696696786</v>
      </c>
      <c r="G13">
        <v>1.1118560685724783</v>
      </c>
      <c r="H13">
        <v>2.2661601922395014</v>
      </c>
      <c r="I13">
        <v>0.48153470453137764</v>
      </c>
    </row>
    <row r="14" spans="1:11">
      <c r="A14" t="s">
        <v>126</v>
      </c>
      <c r="B14">
        <v>1.0708717933199179</v>
      </c>
      <c r="C14">
        <v>1.1802577203177598</v>
      </c>
      <c r="D14">
        <v>0.73125243159006537</v>
      </c>
      <c r="E14">
        <v>1.0176180547722571</v>
      </c>
      <c r="F14">
        <v>2.0431637982535467</v>
      </c>
      <c r="G14">
        <v>2.8487847202355376</v>
      </c>
      <c r="H14">
        <v>1.2770456164999828</v>
      </c>
      <c r="I14">
        <v>1.1534119739808346</v>
      </c>
    </row>
    <row r="15" spans="1:11">
      <c r="A15" t="s">
        <v>127</v>
      </c>
      <c r="B15">
        <v>1.0576296950008917</v>
      </c>
      <c r="C15">
        <v>1.0108328544727943</v>
      </c>
      <c r="D15">
        <v>1.2169293749836634</v>
      </c>
      <c r="E15">
        <v>0.7146080755426506</v>
      </c>
      <c r="F15">
        <v>2.2651288703376111</v>
      </c>
      <c r="G15">
        <v>3.116971928677172</v>
      </c>
      <c r="H15">
        <v>6.9082354473066925</v>
      </c>
      <c r="I15">
        <v>3.5408052169613842</v>
      </c>
    </row>
    <row r="16" spans="1:11">
      <c r="A16" t="s">
        <v>128</v>
      </c>
      <c r="B16">
        <v>0.91502792140426548</v>
      </c>
      <c r="C16">
        <v>1.4102288264557916</v>
      </c>
      <c r="D16">
        <v>0.68566238948142133</v>
      </c>
      <c r="E16">
        <v>0.98908086265852113</v>
      </c>
      <c r="F16">
        <v>3.5886202915379712</v>
      </c>
      <c r="G16">
        <v>6.351146249013401</v>
      </c>
      <c r="H16">
        <v>3.3551775572651428</v>
      </c>
      <c r="I16">
        <v>3.2558189130125528</v>
      </c>
    </row>
    <row r="18" spans="1:12">
      <c r="A18" t="s">
        <v>129</v>
      </c>
      <c r="B18" s="7" t="s">
        <v>154</v>
      </c>
    </row>
    <row r="19" spans="1:12">
      <c r="B19" s="11" t="s">
        <v>124</v>
      </c>
      <c r="C19" s="12"/>
      <c r="D19" s="12"/>
      <c r="E19" s="12"/>
      <c r="F19" s="11" t="s">
        <v>116</v>
      </c>
      <c r="G19" s="12"/>
      <c r="H19" s="12"/>
      <c r="I19" s="12"/>
    </row>
    <row r="20" spans="1:12">
      <c r="B20" s="6" t="s">
        <v>43</v>
      </c>
      <c r="C20" s="6" t="s">
        <v>44</v>
      </c>
      <c r="D20" s="6" t="s">
        <v>45</v>
      </c>
      <c r="E20" s="6" t="s">
        <v>50</v>
      </c>
      <c r="F20" s="6" t="s">
        <v>43</v>
      </c>
      <c r="G20" s="6" t="s">
        <v>44</v>
      </c>
      <c r="H20" s="6" t="s">
        <v>45</v>
      </c>
      <c r="I20" s="6" t="s">
        <v>50</v>
      </c>
    </row>
    <row r="21" spans="1:12">
      <c r="A21" t="s">
        <v>125</v>
      </c>
      <c r="B21">
        <v>1.3942636716361869</v>
      </c>
      <c r="C21">
        <v>0.85376395776943637</v>
      </c>
      <c r="D21">
        <v>1.3263332343057397</v>
      </c>
      <c r="E21">
        <v>0.42563913628863681</v>
      </c>
      <c r="F21">
        <v>2.8028241283498962</v>
      </c>
      <c r="G21">
        <v>1.0762368535876812</v>
      </c>
      <c r="H21">
        <v>1.3570861618396759</v>
      </c>
      <c r="I21">
        <v>0.64870055368218893</v>
      </c>
    </row>
    <row r="22" spans="1:12">
      <c r="A22" t="s">
        <v>126</v>
      </c>
      <c r="B22">
        <v>1.1515394151666085</v>
      </c>
      <c r="C22">
        <v>0.91490899111638258</v>
      </c>
      <c r="D22">
        <v>1.5456584866252874</v>
      </c>
      <c r="E22">
        <v>0.38789310709172181</v>
      </c>
      <c r="F22">
        <v>1.0276400927761176</v>
      </c>
      <c r="G22">
        <v>0.60214721756584555</v>
      </c>
      <c r="H22">
        <v>0.84910854559372395</v>
      </c>
      <c r="I22">
        <v>0.34704033952873625</v>
      </c>
    </row>
    <row r="23" spans="1:12">
      <c r="A23" t="s">
        <v>127</v>
      </c>
      <c r="B23">
        <v>0.61851563167914858</v>
      </c>
      <c r="C23">
        <v>1.632871636947699</v>
      </c>
      <c r="D23">
        <v>0.81382239903886733</v>
      </c>
      <c r="E23">
        <v>0.93479033233428543</v>
      </c>
      <c r="F23">
        <v>2.4523547376255275</v>
      </c>
      <c r="G23">
        <v>2.728929438748017</v>
      </c>
      <c r="H23">
        <v>1.9026908578274873</v>
      </c>
      <c r="I23">
        <v>2.0483446035193729</v>
      </c>
    </row>
    <row r="24" spans="1:12">
      <c r="A24" t="s">
        <v>130</v>
      </c>
      <c r="B24">
        <v>1.3433788160967266</v>
      </c>
      <c r="C24">
        <v>1.0958908412752268</v>
      </c>
      <c r="D24">
        <v>0.44024880326722421</v>
      </c>
      <c r="E24">
        <v>1.1204815393608221</v>
      </c>
      <c r="F24">
        <v>4.4028456243802241</v>
      </c>
      <c r="G24">
        <v>2.6634258940875082</v>
      </c>
      <c r="H24">
        <v>2.3403563530443092</v>
      </c>
      <c r="I24">
        <v>5.630085534637483</v>
      </c>
    </row>
    <row r="25" spans="1:12">
      <c r="A25" t="s">
        <v>131</v>
      </c>
      <c r="B25">
        <v>1.3039431779278379</v>
      </c>
      <c r="C25">
        <v>0.95244020618755043</v>
      </c>
      <c r="D25">
        <v>1.0595104636087731</v>
      </c>
      <c r="E25">
        <v>0.68410615227583882</v>
      </c>
      <c r="F25">
        <v>6.8869099241448302</v>
      </c>
      <c r="G25">
        <v>3.7426686741698858</v>
      </c>
      <c r="H25">
        <v>4.0882532165752643</v>
      </c>
      <c r="I25">
        <v>3.089369252385926</v>
      </c>
    </row>
    <row r="28" spans="1:12">
      <c r="A28" t="s">
        <v>132</v>
      </c>
      <c r="B28" s="7" t="s">
        <v>155</v>
      </c>
    </row>
    <row r="29" spans="1:12">
      <c r="B29" s="10" t="s">
        <v>48</v>
      </c>
      <c r="C29" s="10"/>
      <c r="D29" s="10"/>
      <c r="E29" s="10"/>
      <c r="F29" s="10"/>
      <c r="G29" s="10" t="s">
        <v>134</v>
      </c>
      <c r="H29" s="10"/>
      <c r="I29" s="10"/>
      <c r="J29" s="10"/>
      <c r="K29" s="10"/>
    </row>
    <row r="30" spans="1:12">
      <c r="B30" t="s">
        <v>87</v>
      </c>
      <c r="C30" t="s">
        <v>88</v>
      </c>
      <c r="D30" t="s">
        <v>89</v>
      </c>
      <c r="E30" t="s">
        <v>90</v>
      </c>
      <c r="F30" t="s">
        <v>91</v>
      </c>
      <c r="G30" t="s">
        <v>87</v>
      </c>
      <c r="H30" t="s">
        <v>88</v>
      </c>
      <c r="I30" t="s">
        <v>89</v>
      </c>
      <c r="J30" t="s">
        <v>90</v>
      </c>
      <c r="K30" t="s">
        <v>91</v>
      </c>
    </row>
    <row r="31" spans="1:12">
      <c r="B31">
        <v>1.2464583926375081</v>
      </c>
      <c r="C31">
        <v>1.3782965009480699</v>
      </c>
      <c r="D31">
        <v>0.4998310905490857</v>
      </c>
      <c r="E31">
        <v>0.64442630962617309</v>
      </c>
      <c r="F31">
        <v>1.2309877062391636</v>
      </c>
      <c r="G31">
        <v>4.9809339992067425</v>
      </c>
      <c r="H31">
        <v>3.3343059354600197</v>
      </c>
      <c r="I31">
        <v>6.5272712384457492</v>
      </c>
      <c r="J31">
        <v>6.4796496323176589</v>
      </c>
      <c r="K31">
        <v>4.6279217105910515</v>
      </c>
      <c r="L31" s="5" t="s">
        <v>133</v>
      </c>
    </row>
    <row r="32" spans="1:12">
      <c r="B32">
        <v>0.82881082221220892</v>
      </c>
      <c r="C32">
        <v>1.1105641187181789</v>
      </c>
      <c r="D32">
        <v>1.2238127544299005</v>
      </c>
      <c r="E32">
        <v>0.75672120549491473</v>
      </c>
      <c r="F32">
        <v>1.0800910991447972</v>
      </c>
      <c r="G32">
        <v>1.3680498210249876E-2</v>
      </c>
      <c r="H32">
        <v>4.0847623205855334E-3</v>
      </c>
      <c r="I32">
        <v>4.2213796175794589E-3</v>
      </c>
      <c r="J32">
        <v>4.701334858591779E-3</v>
      </c>
      <c r="K32">
        <v>2.1030769708501935E-2</v>
      </c>
      <c r="L32" s="5" t="s">
        <v>120</v>
      </c>
    </row>
    <row r="33" spans="1:12">
      <c r="B33">
        <v>0.7217810366448123</v>
      </c>
      <c r="C33">
        <v>0.84412587766536917</v>
      </c>
      <c r="D33">
        <v>1.4531044195265994</v>
      </c>
      <c r="E33">
        <v>1.0757250097427098</v>
      </c>
      <c r="F33">
        <v>0.90526365642050854</v>
      </c>
      <c r="G33">
        <v>0.27686703062064194</v>
      </c>
      <c r="H33">
        <v>0.22374671090223605</v>
      </c>
      <c r="I33">
        <v>0.23060821000073672</v>
      </c>
      <c r="J33">
        <v>0.2809438636623704</v>
      </c>
      <c r="K33">
        <v>0.22702121924894608</v>
      </c>
      <c r="L33" s="5" t="s">
        <v>108</v>
      </c>
    </row>
    <row r="36" spans="1:12">
      <c r="A36" t="s">
        <v>144</v>
      </c>
      <c r="B36" s="7" t="s">
        <v>156</v>
      </c>
    </row>
    <row r="37" spans="1:12">
      <c r="C37" s="11" t="s">
        <v>48</v>
      </c>
      <c r="D37" s="11"/>
      <c r="E37" s="11"/>
      <c r="F37" s="11" t="s">
        <v>135</v>
      </c>
      <c r="G37" s="11"/>
      <c r="H37" s="11"/>
    </row>
    <row r="38" spans="1:12">
      <c r="C38" s="5" t="s">
        <v>107</v>
      </c>
      <c r="D38" s="5" t="s">
        <v>120</v>
      </c>
      <c r="E38" s="5" t="s">
        <v>108</v>
      </c>
      <c r="F38" s="5" t="s">
        <v>107</v>
      </c>
      <c r="G38" s="5" t="s">
        <v>120</v>
      </c>
      <c r="H38" s="5" t="s">
        <v>108</v>
      </c>
    </row>
    <row r="39" spans="1:12">
      <c r="B39" t="s">
        <v>136</v>
      </c>
      <c r="C39">
        <v>1.3703067098656292</v>
      </c>
      <c r="E39">
        <v>1.5066063821151978</v>
      </c>
      <c r="F39">
        <v>0.66956691295378512</v>
      </c>
      <c r="G39">
        <v>5.1682097794755241E-3</v>
      </c>
      <c r="H39">
        <v>0.24652717181408379</v>
      </c>
    </row>
    <row r="40" spans="1:12">
      <c r="B40" t="s">
        <v>137</v>
      </c>
      <c r="C40">
        <v>0.88067792253211497</v>
      </c>
      <c r="D40">
        <v>1.0203150780493622</v>
      </c>
      <c r="E40">
        <v>0.76784020713737522</v>
      </c>
      <c r="F40">
        <v>1.2952659868687144</v>
      </c>
      <c r="G40">
        <v>1.4898715174656008E-3</v>
      </c>
      <c r="H40">
        <v>0.29330006064076997</v>
      </c>
    </row>
    <row r="41" spans="1:12">
      <c r="B41" t="s">
        <v>138</v>
      </c>
      <c r="C41">
        <v>0.81627173830655775</v>
      </c>
      <c r="D41">
        <v>0.93462875960776159</v>
      </c>
      <c r="E41">
        <v>0.85176916454076435</v>
      </c>
      <c r="F41">
        <v>0.68960479963191834</v>
      </c>
      <c r="G41">
        <v>8.8576783204499527E-4</v>
      </c>
      <c r="H41">
        <v>0.22573415820322085</v>
      </c>
    </row>
    <row r="42" spans="1:12">
      <c r="B42" t="s">
        <v>139</v>
      </c>
      <c r="C42">
        <v>0.93274362929569865</v>
      </c>
      <c r="D42">
        <v>1.0450561623428765</v>
      </c>
      <c r="E42">
        <v>0.87378424620666328</v>
      </c>
      <c r="F42">
        <v>0.69977337226978487</v>
      </c>
      <c r="G42">
        <v>1.3952269046595841E-3</v>
      </c>
      <c r="H42">
        <v>0.21467393361894072</v>
      </c>
    </row>
    <row r="43" spans="1:12">
      <c r="B43" t="s">
        <v>140</v>
      </c>
      <c r="C43">
        <v>0.20853403851840432</v>
      </c>
      <c r="D43">
        <v>1.6271825701912614</v>
      </c>
      <c r="E43">
        <v>2.3076800058782498</v>
      </c>
      <c r="F43">
        <v>0.15021707691751193</v>
      </c>
      <c r="G43">
        <v>1.0122145841372282E-3</v>
      </c>
      <c r="H43">
        <v>0.73648909385263472</v>
      </c>
    </row>
    <row r="44" spans="1:12">
      <c r="B44" t="s">
        <v>141</v>
      </c>
      <c r="C44">
        <v>0.1702472439091163</v>
      </c>
      <c r="D44">
        <v>1.5546776479635811</v>
      </c>
      <c r="E44">
        <v>2.4092440828186432</v>
      </c>
      <c r="F44">
        <v>0.14177538244969512</v>
      </c>
      <c r="G44">
        <v>1.0019528613153706E-3</v>
      </c>
      <c r="H44">
        <v>0.52923709680375564</v>
      </c>
    </row>
    <row r="45" spans="1:12">
      <c r="B45" t="s">
        <v>142</v>
      </c>
      <c r="C45">
        <v>0.19859101785844804</v>
      </c>
      <c r="D45">
        <v>1.5555972171565045</v>
      </c>
      <c r="E45">
        <v>2.4060374129351216</v>
      </c>
      <c r="F45">
        <v>0.21073746236340365</v>
      </c>
      <c r="G45">
        <v>2.4849367686066118E-4</v>
      </c>
      <c r="H45">
        <v>0.67692513319295688</v>
      </c>
    </row>
    <row r="46" spans="1:12">
      <c r="B46" t="s">
        <v>143</v>
      </c>
      <c r="C46">
        <v>0.17073943329811272</v>
      </c>
      <c r="D46">
        <v>1.4654209910602094</v>
      </c>
      <c r="E46">
        <v>2.5418492197615561</v>
      </c>
      <c r="F46">
        <v>0.1264813301168479</v>
      </c>
      <c r="G46">
        <v>7.7883444984146394E-4</v>
      </c>
      <c r="H46">
        <v>0.58599948871767227</v>
      </c>
    </row>
    <row r="49" spans="1:14">
      <c r="A49" t="s">
        <v>145</v>
      </c>
      <c r="B49" s="8" t="s">
        <v>157</v>
      </c>
    </row>
    <row r="50" spans="1:14">
      <c r="C50" s="10" t="s">
        <v>123</v>
      </c>
      <c r="D50" s="10"/>
      <c r="E50" s="10"/>
      <c r="F50" s="10"/>
      <c r="G50" s="10" t="s">
        <v>146</v>
      </c>
      <c r="H50" s="10"/>
      <c r="I50" s="10"/>
      <c r="J50" s="10"/>
      <c r="K50" s="10" t="s">
        <v>147</v>
      </c>
      <c r="L50" s="10"/>
      <c r="M50" s="10"/>
      <c r="N50" s="10"/>
    </row>
    <row r="51" spans="1:14">
      <c r="C51" t="s">
        <v>119</v>
      </c>
      <c r="D51" t="s">
        <v>107</v>
      </c>
      <c r="E51" t="s">
        <v>120</v>
      </c>
      <c r="F51" t="s">
        <v>121</v>
      </c>
      <c r="G51" t="s">
        <v>119</v>
      </c>
      <c r="H51" t="s">
        <v>107</v>
      </c>
      <c r="I51" t="s">
        <v>120</v>
      </c>
      <c r="J51" t="s">
        <v>121</v>
      </c>
      <c r="K51" t="s">
        <v>119</v>
      </c>
      <c r="L51" t="s">
        <v>107</v>
      </c>
      <c r="M51" t="s">
        <v>120</v>
      </c>
      <c r="N51" t="s">
        <v>121</v>
      </c>
    </row>
    <row r="52" spans="1:14">
      <c r="B52" t="s">
        <v>43</v>
      </c>
      <c r="C52">
        <v>0.99840477965175289</v>
      </c>
      <c r="D52">
        <v>0.92787417835878006</v>
      </c>
      <c r="E52">
        <v>0.90896315043522224</v>
      </c>
      <c r="F52">
        <v>0.90957416922303636</v>
      </c>
      <c r="G52">
        <v>1.466209423428775</v>
      </c>
      <c r="H52">
        <v>1.0113326243461289</v>
      </c>
      <c r="I52">
        <v>1.5918956817900138</v>
      </c>
      <c r="J52">
        <v>0.8738811209377656</v>
      </c>
      <c r="K52" s="4">
        <v>4.6204178508403357</v>
      </c>
      <c r="L52">
        <v>6.3133908299083998</v>
      </c>
      <c r="M52">
        <v>86.271945521051606</v>
      </c>
      <c r="N52">
        <v>73.625190630987404</v>
      </c>
    </row>
    <row r="53" spans="1:14">
      <c r="B53" t="s">
        <v>44</v>
      </c>
      <c r="C53">
        <v>1.0028943262663959</v>
      </c>
      <c r="D53">
        <v>0.90000759112658868</v>
      </c>
      <c r="E53">
        <v>0.91123980995783238</v>
      </c>
      <c r="F53">
        <v>1.0068677075658261</v>
      </c>
      <c r="G53">
        <v>2.2183020251270058</v>
      </c>
      <c r="H53">
        <v>0.76403475962549849</v>
      </c>
      <c r="I53">
        <v>1.6873427161600045</v>
      </c>
      <c r="J53">
        <v>1.123978839514268</v>
      </c>
      <c r="K53" s="4">
        <v>5.2729733445194835</v>
      </c>
      <c r="L53">
        <v>6.6732603099920658</v>
      </c>
      <c r="M53">
        <v>102.82521655317861</v>
      </c>
      <c r="N53">
        <v>76.706096329199099</v>
      </c>
    </row>
    <row r="54" spans="1:14">
      <c r="B54" t="s">
        <v>45</v>
      </c>
      <c r="C54">
        <v>1.007391605236162</v>
      </c>
      <c r="D54">
        <v>1.0164262426618802</v>
      </c>
      <c r="E54">
        <v>1.0383848557148074</v>
      </c>
      <c r="F54">
        <v>0.97123183966764404</v>
      </c>
      <c r="G54">
        <v>2.3384469089226321</v>
      </c>
      <c r="H54">
        <v>0.88443746977636994</v>
      </c>
      <c r="I54">
        <v>2.0994129147383966</v>
      </c>
      <c r="J54">
        <v>1.1944327543398368</v>
      </c>
      <c r="K54" s="4">
        <v>5.5437125678536354</v>
      </c>
      <c r="L54">
        <v>7.9963214978961448</v>
      </c>
      <c r="M54">
        <v>97.080351624429539</v>
      </c>
      <c r="N54">
        <v>86.040248875228897</v>
      </c>
    </row>
    <row r="55" spans="1:14">
      <c r="B55" t="s">
        <v>50</v>
      </c>
      <c r="C55">
        <v>0.99130928884568914</v>
      </c>
      <c r="D55">
        <v>1.155691987852751</v>
      </c>
      <c r="E55">
        <v>1.1414121838921378</v>
      </c>
      <c r="F55">
        <v>1.1123262835434939</v>
      </c>
      <c r="G55">
        <v>2.4389272848773214</v>
      </c>
      <c r="H55">
        <v>1.2299386634230338</v>
      </c>
      <c r="I55">
        <v>2.3477761635861349</v>
      </c>
      <c r="J55">
        <v>1.4981748974050235</v>
      </c>
      <c r="K55" s="4">
        <v>8.2235763434099383</v>
      </c>
      <c r="L55">
        <v>9.1034989881317951</v>
      </c>
      <c r="M55">
        <v>85.185128227813777</v>
      </c>
      <c r="N55">
        <v>111.2784535514852</v>
      </c>
    </row>
  </sheetData>
  <mergeCells count="13">
    <mergeCell ref="G2:K2"/>
    <mergeCell ref="B2:F2"/>
    <mergeCell ref="B11:E11"/>
    <mergeCell ref="F11:I11"/>
    <mergeCell ref="B19:E19"/>
    <mergeCell ref="F19:I19"/>
    <mergeCell ref="G50:J50"/>
    <mergeCell ref="C50:F50"/>
    <mergeCell ref="K50:N50"/>
    <mergeCell ref="B29:F29"/>
    <mergeCell ref="G29:K29"/>
    <mergeCell ref="C37:E37"/>
    <mergeCell ref="F37:H3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workbookViewId="0">
      <selection activeCell="B102" sqref="B102"/>
    </sheetView>
  </sheetViews>
  <sheetFormatPr baseColWidth="10" defaultRowHeight="15" x14ac:dyDescent="0"/>
  <sheetData>
    <row r="1" spans="1:5">
      <c r="A1" t="s">
        <v>63</v>
      </c>
      <c r="B1" s="7" t="s">
        <v>158</v>
      </c>
    </row>
    <row r="2" spans="1:5">
      <c r="B2" t="s">
        <v>64</v>
      </c>
      <c r="D2" t="s">
        <v>65</v>
      </c>
    </row>
    <row r="3" spans="1:5">
      <c r="B3" t="s">
        <v>48</v>
      </c>
      <c r="C3" t="s">
        <v>66</v>
      </c>
      <c r="D3" t="s">
        <v>48</v>
      </c>
      <c r="E3" t="s">
        <v>66</v>
      </c>
    </row>
    <row r="4" spans="1:5">
      <c r="B4">
        <v>4.9577419999999994E-3</v>
      </c>
      <c r="C4">
        <v>1.6555759999999997E-3</v>
      </c>
      <c r="D4">
        <v>100</v>
      </c>
      <c r="E4">
        <v>150</v>
      </c>
    </row>
    <row r="5" spans="1:5">
      <c r="B5">
        <v>3.7770979999999996E-3</v>
      </c>
      <c r="C5">
        <v>3.9339139999999993E-3</v>
      </c>
      <c r="D5">
        <v>150</v>
      </c>
      <c r="E5">
        <v>60</v>
      </c>
    </row>
    <row r="6" spans="1:5">
      <c r="B6">
        <v>2.0717694999999995E-3</v>
      </c>
      <c r="C6">
        <v>1.2548629999999997E-3</v>
      </c>
      <c r="D6">
        <v>240</v>
      </c>
      <c r="E6">
        <v>140</v>
      </c>
    </row>
    <row r="7" spans="1:5">
      <c r="B7">
        <v>3.575497E-3</v>
      </c>
      <c r="C7">
        <v>2.2022949999999995E-3</v>
      </c>
      <c r="D7">
        <v>100</v>
      </c>
      <c r="E7">
        <v>190</v>
      </c>
    </row>
    <row r="8" spans="1:5">
      <c r="B8">
        <v>5.0136449999999997E-3</v>
      </c>
      <c r="C8">
        <v>3.2926034999999996E-3</v>
      </c>
      <c r="D8">
        <v>130</v>
      </c>
      <c r="E8">
        <v>140</v>
      </c>
    </row>
    <row r="9" spans="1:5">
      <c r="B9">
        <v>6.4566344999999999E-3</v>
      </c>
      <c r="C9">
        <v>3.5168825E-3</v>
      </c>
      <c r="D9">
        <v>180</v>
      </c>
      <c r="E9">
        <v>80</v>
      </c>
    </row>
    <row r="10" spans="1:5">
      <c r="B10">
        <v>2.0356564999999996E-3</v>
      </c>
      <c r="C10">
        <v>3.8241229999999992E-3</v>
      </c>
      <c r="D10">
        <v>120</v>
      </c>
      <c r="E10">
        <v>150</v>
      </c>
    </row>
    <row r="11" spans="1:5">
      <c r="B11">
        <v>4.7862874999999999E-3</v>
      </c>
      <c r="C11">
        <v>1.9096914999999996E-3</v>
      </c>
      <c r="D11">
        <v>170</v>
      </c>
      <c r="E11">
        <v>250</v>
      </c>
    </row>
    <row r="12" spans="1:5">
      <c r="B12">
        <v>3.9609629999999996E-3</v>
      </c>
      <c r="C12">
        <v>2.3060249999999997E-3</v>
      </c>
      <c r="D12">
        <v>140</v>
      </c>
      <c r="E12">
        <v>260</v>
      </c>
    </row>
    <row r="13" spans="1:5">
      <c r="B13">
        <v>3.6100724999999995E-3</v>
      </c>
      <c r="C13">
        <v>3.2926035E-3</v>
      </c>
      <c r="D13">
        <v>120</v>
      </c>
      <c r="E13">
        <v>110</v>
      </c>
    </row>
    <row r="14" spans="1:5">
      <c r="B14">
        <v>9.1571609999999987E-3</v>
      </c>
      <c r="C14">
        <v>3.2492404999999993E-3</v>
      </c>
      <c r="D14">
        <v>90</v>
      </c>
      <c r="E14">
        <v>140</v>
      </c>
    </row>
    <row r="15" spans="1:5">
      <c r="B15">
        <v>5.3641585000000006E-3</v>
      </c>
      <c r="C15">
        <v>4.9752514999999988E-3</v>
      </c>
      <c r="D15">
        <v>80</v>
      </c>
      <c r="E15">
        <v>150</v>
      </c>
    </row>
    <row r="16" spans="1:5">
      <c r="C16">
        <v>2.4586049999999996E-3</v>
      </c>
      <c r="D16">
        <v>150</v>
      </c>
      <c r="E16">
        <v>140</v>
      </c>
    </row>
    <row r="17" spans="3:5">
      <c r="C17">
        <v>4.8860174999999983E-3</v>
      </c>
      <c r="D17">
        <v>160</v>
      </c>
      <c r="E17">
        <v>60</v>
      </c>
    </row>
    <row r="18" spans="3:5">
      <c r="C18">
        <v>4.7871419999999994E-3</v>
      </c>
      <c r="D18">
        <v>150</v>
      </c>
      <c r="E18">
        <v>210</v>
      </c>
    </row>
    <row r="19" spans="3:5">
      <c r="C19">
        <v>3.7903619999999998E-3</v>
      </c>
      <c r="D19">
        <v>160</v>
      </c>
      <c r="E19">
        <v>100</v>
      </c>
    </row>
    <row r="20" spans="3:5">
      <c r="C20">
        <v>3.8752119999999998E-3</v>
      </c>
      <c r="D20">
        <v>100</v>
      </c>
      <c r="E20">
        <v>110</v>
      </c>
    </row>
    <row r="21" spans="3:5">
      <c r="C21">
        <v>2.5646719999999992E-3</v>
      </c>
      <c r="D21">
        <v>100</v>
      </c>
      <c r="E21">
        <v>230</v>
      </c>
    </row>
    <row r="22" spans="3:5">
      <c r="C22">
        <v>3.3193949999999993E-3</v>
      </c>
      <c r="D22">
        <v>170</v>
      </c>
      <c r="E22">
        <v>220</v>
      </c>
    </row>
    <row r="23" spans="3:5">
      <c r="C23">
        <v>2.1016239999999994E-3</v>
      </c>
      <c r="D23">
        <v>80</v>
      </c>
      <c r="E23">
        <v>90</v>
      </c>
    </row>
    <row r="24" spans="3:5">
      <c r="C24">
        <v>2.5362604999999996E-3</v>
      </c>
      <c r="D24">
        <v>240</v>
      </c>
      <c r="E24">
        <v>120</v>
      </c>
    </row>
    <row r="25" spans="3:5">
      <c r="C25">
        <v>8.2925289999999981E-3</v>
      </c>
      <c r="D25">
        <v>110</v>
      </c>
      <c r="E25">
        <v>120</v>
      </c>
    </row>
    <row r="26" spans="3:5">
      <c r="C26">
        <v>5.5832189999999995E-3</v>
      </c>
      <c r="D26">
        <v>80</v>
      </c>
      <c r="E26">
        <v>110</v>
      </c>
    </row>
    <row r="27" spans="3:5">
      <c r="D27">
        <v>90</v>
      </c>
      <c r="E27">
        <v>170</v>
      </c>
    </row>
    <row r="28" spans="3:5">
      <c r="D28">
        <v>120</v>
      </c>
      <c r="E28">
        <v>70</v>
      </c>
    </row>
    <row r="29" spans="3:5">
      <c r="D29">
        <v>150</v>
      </c>
      <c r="E29">
        <v>280</v>
      </c>
    </row>
    <row r="30" spans="3:5">
      <c r="D30">
        <v>150</v>
      </c>
      <c r="E30">
        <v>180</v>
      </c>
    </row>
    <row r="31" spans="3:5">
      <c r="D31">
        <v>100</v>
      </c>
      <c r="E31">
        <v>230</v>
      </c>
    </row>
    <row r="32" spans="3:5">
      <c r="D32">
        <v>110</v>
      </c>
      <c r="E32">
        <v>120</v>
      </c>
    </row>
    <row r="33" spans="4:5">
      <c r="D33">
        <v>80</v>
      </c>
      <c r="E33">
        <v>180</v>
      </c>
    </row>
    <row r="34" spans="4:5">
      <c r="D34">
        <v>140</v>
      </c>
      <c r="E34">
        <v>160</v>
      </c>
    </row>
    <row r="35" spans="4:5">
      <c r="D35">
        <v>80</v>
      </c>
      <c r="E35">
        <v>80</v>
      </c>
    </row>
    <row r="36" spans="4:5">
      <c r="D36">
        <v>170</v>
      </c>
      <c r="E36">
        <v>190</v>
      </c>
    </row>
    <row r="37" spans="4:5">
      <c r="D37">
        <v>150</v>
      </c>
      <c r="E37">
        <v>100</v>
      </c>
    </row>
    <row r="38" spans="4:5">
      <c r="D38">
        <v>90</v>
      </c>
      <c r="E38">
        <v>190</v>
      </c>
    </row>
    <row r="39" spans="4:5">
      <c r="D39">
        <v>150</v>
      </c>
      <c r="E39">
        <v>240</v>
      </c>
    </row>
    <row r="40" spans="4:5">
      <c r="D40">
        <v>190</v>
      </c>
      <c r="E40">
        <v>220</v>
      </c>
    </row>
    <row r="41" spans="4:5">
      <c r="D41">
        <v>100</v>
      </c>
      <c r="E41">
        <v>80</v>
      </c>
    </row>
    <row r="42" spans="4:5">
      <c r="D42">
        <v>130</v>
      </c>
      <c r="E42">
        <v>120</v>
      </c>
    </row>
    <row r="43" spans="4:5">
      <c r="D43">
        <v>140</v>
      </c>
      <c r="E43">
        <v>190</v>
      </c>
    </row>
    <row r="44" spans="4:5">
      <c r="D44">
        <v>110</v>
      </c>
      <c r="E44">
        <v>100</v>
      </c>
    </row>
    <row r="45" spans="4:5">
      <c r="D45">
        <v>100</v>
      </c>
      <c r="E45">
        <v>120</v>
      </c>
    </row>
    <row r="46" spans="4:5">
      <c r="D46">
        <v>140</v>
      </c>
      <c r="E46">
        <v>90</v>
      </c>
    </row>
    <row r="47" spans="4:5">
      <c r="D47">
        <v>120</v>
      </c>
      <c r="E47">
        <v>180</v>
      </c>
    </row>
    <row r="48" spans="4:5">
      <c r="D48">
        <v>150</v>
      </c>
      <c r="E48">
        <v>100</v>
      </c>
    </row>
    <row r="49" spans="4:5">
      <c r="D49">
        <v>170</v>
      </c>
      <c r="E49">
        <v>130</v>
      </c>
    </row>
    <row r="50" spans="4:5">
      <c r="D50">
        <v>160</v>
      </c>
      <c r="E50">
        <v>150</v>
      </c>
    </row>
    <row r="51" spans="4:5">
      <c r="D51">
        <v>90</v>
      </c>
      <c r="E51">
        <v>60</v>
      </c>
    </row>
    <row r="52" spans="4:5">
      <c r="D52">
        <v>130</v>
      </c>
      <c r="E52">
        <v>220</v>
      </c>
    </row>
    <row r="53" spans="4:5">
      <c r="D53">
        <v>140</v>
      </c>
      <c r="E53">
        <v>150</v>
      </c>
    </row>
    <row r="54" spans="4:5">
      <c r="D54">
        <v>100</v>
      </c>
      <c r="E54">
        <v>150</v>
      </c>
    </row>
    <row r="55" spans="4:5">
      <c r="D55">
        <v>140</v>
      </c>
      <c r="E55">
        <v>50</v>
      </c>
    </row>
    <row r="56" spans="4:5">
      <c r="D56">
        <v>160</v>
      </c>
      <c r="E56">
        <v>170</v>
      </c>
    </row>
    <row r="57" spans="4:5">
      <c r="D57">
        <v>170</v>
      </c>
      <c r="E57">
        <v>80</v>
      </c>
    </row>
    <row r="58" spans="4:5">
      <c r="D58">
        <v>110</v>
      </c>
      <c r="E58">
        <v>100</v>
      </c>
    </row>
    <row r="59" spans="4:5">
      <c r="D59">
        <v>150</v>
      </c>
      <c r="E59">
        <v>100</v>
      </c>
    </row>
    <row r="60" spans="4:5">
      <c r="D60">
        <v>100</v>
      </c>
      <c r="E60">
        <v>60</v>
      </c>
    </row>
    <row r="61" spans="4:5">
      <c r="D61">
        <v>130</v>
      </c>
      <c r="E61">
        <v>90</v>
      </c>
    </row>
    <row r="62" spans="4:5">
      <c r="D62">
        <v>90</v>
      </c>
      <c r="E62">
        <v>150</v>
      </c>
    </row>
    <row r="63" spans="4:5">
      <c r="D63">
        <v>100</v>
      </c>
      <c r="E63">
        <v>90</v>
      </c>
    </row>
    <row r="64" spans="4:5">
      <c r="D64">
        <v>140</v>
      </c>
      <c r="E64">
        <v>60</v>
      </c>
    </row>
    <row r="65" spans="4:5">
      <c r="D65">
        <v>110</v>
      </c>
      <c r="E65">
        <v>90</v>
      </c>
    </row>
    <row r="66" spans="4:5">
      <c r="D66">
        <v>90</v>
      </c>
      <c r="E66">
        <v>60</v>
      </c>
    </row>
    <row r="67" spans="4:5">
      <c r="D67">
        <v>250</v>
      </c>
      <c r="E67">
        <v>190</v>
      </c>
    </row>
    <row r="68" spans="4:5">
      <c r="D68">
        <v>200</v>
      </c>
      <c r="E68">
        <v>70</v>
      </c>
    </row>
    <row r="69" spans="4:5">
      <c r="E69">
        <v>100</v>
      </c>
    </row>
    <row r="70" spans="4:5">
      <c r="E70">
        <v>140</v>
      </c>
    </row>
    <row r="71" spans="4:5">
      <c r="E71">
        <v>200</v>
      </c>
    </row>
    <row r="72" spans="4:5">
      <c r="E72">
        <v>120</v>
      </c>
    </row>
    <row r="73" spans="4:5">
      <c r="E73">
        <v>50</v>
      </c>
    </row>
    <row r="74" spans="4:5">
      <c r="E74">
        <v>100</v>
      </c>
    </row>
    <row r="75" spans="4:5">
      <c r="E75">
        <v>140</v>
      </c>
    </row>
    <row r="76" spans="4:5">
      <c r="E76">
        <v>70</v>
      </c>
    </row>
    <row r="77" spans="4:5">
      <c r="E77">
        <v>140</v>
      </c>
    </row>
    <row r="78" spans="4:5">
      <c r="E78">
        <v>90</v>
      </c>
    </row>
    <row r="79" spans="4:5">
      <c r="E79">
        <v>160</v>
      </c>
    </row>
    <row r="80" spans="4:5">
      <c r="E80">
        <v>230</v>
      </c>
    </row>
    <row r="81" spans="1:5">
      <c r="E81">
        <v>50</v>
      </c>
    </row>
    <row r="82" spans="1:5">
      <c r="E82">
        <v>120</v>
      </c>
    </row>
    <row r="83" spans="1:5">
      <c r="E83">
        <v>140</v>
      </c>
    </row>
    <row r="85" spans="1:5">
      <c r="A85" t="s">
        <v>72</v>
      </c>
      <c r="B85" s="8" t="s">
        <v>159</v>
      </c>
    </row>
    <row r="86" spans="1:5">
      <c r="B86" t="s">
        <v>64</v>
      </c>
    </row>
    <row r="87" spans="1:5">
      <c r="B87" t="s">
        <v>48</v>
      </c>
      <c r="C87" t="s">
        <v>73</v>
      </c>
    </row>
    <row r="88" spans="1:5">
      <c r="B88">
        <v>5.0222300500000006E-3</v>
      </c>
      <c r="C88">
        <v>6.7935869999999994E-4</v>
      </c>
    </row>
    <row r="89" spans="1:5">
      <c r="B89">
        <v>3.8258879499999997E-3</v>
      </c>
      <c r="C89">
        <v>3.0653527000000002E-3</v>
      </c>
    </row>
    <row r="90" spans="1:5">
      <c r="B90">
        <v>2.0955680000000003E-3</v>
      </c>
      <c r="C90">
        <v>1.5646638500000001E-3</v>
      </c>
    </row>
    <row r="91" spans="1:5">
      <c r="B91">
        <v>3.6197967500000003E-3</v>
      </c>
      <c r="C91">
        <v>1.2967072500000001E-3</v>
      </c>
    </row>
    <row r="92" spans="1:5">
      <c r="B92">
        <v>5.0769571499999994E-3</v>
      </c>
      <c r="C92">
        <v>1.51489545E-3</v>
      </c>
    </row>
    <row r="93" spans="1:5">
      <c r="B93">
        <v>6.5369911500000009E-3</v>
      </c>
      <c r="C93">
        <v>9.5697450000000004E-4</v>
      </c>
    </row>
    <row r="94" spans="1:5">
      <c r="B94">
        <v>2.0592526000000003E-3</v>
      </c>
      <c r="C94">
        <v>1.8765323500000001E-3</v>
      </c>
    </row>
    <row r="95" spans="1:5">
      <c r="B95">
        <v>4.8481669000000008E-3</v>
      </c>
      <c r="C95">
        <v>1.0156885500000002E-3</v>
      </c>
    </row>
    <row r="96" spans="1:5">
      <c r="B96">
        <v>4.0060360500000008E-3</v>
      </c>
    </row>
    <row r="97" spans="1:4">
      <c r="B97">
        <v>3.6566321999999996E-3</v>
      </c>
    </row>
    <row r="98" spans="1:4">
      <c r="B98">
        <v>9.2685838500000013E-3</v>
      </c>
    </row>
    <row r="99" spans="1:4">
      <c r="B99">
        <v>5.4312826999999998E-3</v>
      </c>
    </row>
    <row r="102" spans="1:4">
      <c r="A102" t="s">
        <v>67</v>
      </c>
      <c r="B102" s="7" t="s">
        <v>160</v>
      </c>
    </row>
    <row r="103" spans="1:4">
      <c r="B103" t="s">
        <v>68</v>
      </c>
    </row>
    <row r="104" spans="1:4">
      <c r="B104" t="s">
        <v>69</v>
      </c>
      <c r="C104" t="s">
        <v>70</v>
      </c>
      <c r="D104" t="s">
        <v>71</v>
      </c>
    </row>
    <row r="105" spans="1:4">
      <c r="B105">
        <v>3.4976974999999999E-3</v>
      </c>
      <c r="C105">
        <v>6.8786649999999982E-4</v>
      </c>
      <c r="D105">
        <v>6.6198550000000009E-4</v>
      </c>
    </row>
    <row r="106" spans="1:4">
      <c r="B106">
        <v>3.1441219999999996E-3</v>
      </c>
      <c r="C106">
        <v>1.2763045E-3</v>
      </c>
      <c r="D106">
        <v>9.4004249999999983E-4</v>
      </c>
    </row>
    <row r="107" spans="1:4">
      <c r="B107">
        <v>3.0730659999999993E-3</v>
      </c>
      <c r="C107">
        <v>6.4655149999999983E-4</v>
      </c>
      <c r="D107">
        <v>9.9835649999999989E-4</v>
      </c>
    </row>
    <row r="108" spans="1:4">
      <c r="B108">
        <v>2.5082160000000002E-3</v>
      </c>
      <c r="C108">
        <v>1.1339864999999998E-3</v>
      </c>
      <c r="D108">
        <v>3.8970184999999997E-3</v>
      </c>
    </row>
    <row r="109" spans="1:4">
      <c r="B109">
        <v>3.0802444999999999E-3</v>
      </c>
      <c r="C109">
        <v>1.6258424999999999E-3</v>
      </c>
      <c r="D109">
        <v>1.138025E-3</v>
      </c>
    </row>
    <row r="110" spans="1:4">
      <c r="B110">
        <v>2.6254134999999998E-3</v>
      </c>
      <c r="C110">
        <v>2.3405499999999997E-4</v>
      </c>
      <c r="D110">
        <v>9.3060549999999999E-4</v>
      </c>
    </row>
    <row r="111" spans="1:4">
      <c r="B111">
        <v>1.9029449999999994E-3</v>
      </c>
      <c r="C111">
        <v>7.6896858000000004E-5</v>
      </c>
    </row>
    <row r="112" spans="1:4">
      <c r="C112">
        <v>1.7343159999999996E-3</v>
      </c>
    </row>
    <row r="113" spans="3:3">
      <c r="C113">
        <v>1.4657484999999997E-3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workbookViewId="0">
      <selection activeCell="B89" sqref="B89"/>
    </sheetView>
  </sheetViews>
  <sheetFormatPr baseColWidth="10" defaultRowHeight="15" x14ac:dyDescent="0"/>
  <sheetData>
    <row r="1" spans="1:5">
      <c r="A1" t="s">
        <v>162</v>
      </c>
      <c r="B1" s="7" t="s">
        <v>161</v>
      </c>
    </row>
    <row r="2" spans="1:5">
      <c r="B2" t="s">
        <v>64</v>
      </c>
      <c r="D2" t="s">
        <v>75</v>
      </c>
    </row>
    <row r="3" spans="1:5">
      <c r="B3" t="s">
        <v>48</v>
      </c>
      <c r="C3" t="s">
        <v>74</v>
      </c>
      <c r="D3" t="s">
        <v>48</v>
      </c>
      <c r="E3" t="s">
        <v>74</v>
      </c>
    </row>
    <row r="4" spans="1:5">
      <c r="B4">
        <v>5.0222300500000006E-3</v>
      </c>
      <c r="C4">
        <v>3.3218007499999998E-3</v>
      </c>
      <c r="D4">
        <v>100</v>
      </c>
      <c r="E4">
        <v>250</v>
      </c>
    </row>
    <row r="5" spans="1:5">
      <c r="B5">
        <v>3.8258879499999997E-3</v>
      </c>
      <c r="C5">
        <v>2.7057419500000008E-3</v>
      </c>
      <c r="D5">
        <v>150</v>
      </c>
      <c r="E5">
        <v>240</v>
      </c>
    </row>
    <row r="6" spans="1:5">
      <c r="B6">
        <v>2.0955680000000003E-3</v>
      </c>
      <c r="C6">
        <v>5.4708953500000003E-3</v>
      </c>
      <c r="D6">
        <v>240</v>
      </c>
      <c r="E6">
        <v>160</v>
      </c>
    </row>
    <row r="7" spans="1:5">
      <c r="B7">
        <v>3.6197967500000003E-3</v>
      </c>
      <c r="C7">
        <v>2.7355000000000001E-3</v>
      </c>
      <c r="D7">
        <v>100</v>
      </c>
      <c r="E7">
        <v>160</v>
      </c>
    </row>
    <row r="8" spans="1:5">
      <c r="B8">
        <v>5.0769571499999994E-3</v>
      </c>
      <c r="C8">
        <v>1.0709374999999998E-3</v>
      </c>
      <c r="D8">
        <v>130</v>
      </c>
      <c r="E8">
        <v>50</v>
      </c>
    </row>
    <row r="9" spans="1:5">
      <c r="B9">
        <v>6.5369911500000009E-3</v>
      </c>
      <c r="C9">
        <v>3.8734824500000001E-3</v>
      </c>
      <c r="D9">
        <v>180</v>
      </c>
      <c r="E9">
        <v>120</v>
      </c>
    </row>
    <row r="10" spans="1:5">
      <c r="B10">
        <v>2.0592526000000003E-3</v>
      </c>
      <c r="C10">
        <v>2.4377507000000005E-3</v>
      </c>
      <c r="D10">
        <v>120</v>
      </c>
      <c r="E10">
        <v>190</v>
      </c>
    </row>
    <row r="11" spans="1:5">
      <c r="B11">
        <v>4.8481669000000008E-3</v>
      </c>
      <c r="C11">
        <v>2.4956540500000006E-3</v>
      </c>
      <c r="D11">
        <v>170</v>
      </c>
      <c r="E11">
        <v>150</v>
      </c>
    </row>
    <row r="12" spans="1:5">
      <c r="B12">
        <v>4.0060360500000008E-3</v>
      </c>
      <c r="C12">
        <v>4.1162127000000008E-3</v>
      </c>
      <c r="D12">
        <v>140</v>
      </c>
      <c r="E12">
        <v>50</v>
      </c>
    </row>
    <row r="13" spans="1:5">
      <c r="B13">
        <v>3.6566321999999996E-3</v>
      </c>
      <c r="C13">
        <v>5.3878577E-3</v>
      </c>
      <c r="D13">
        <v>120</v>
      </c>
      <c r="E13">
        <v>60</v>
      </c>
    </row>
    <row r="14" spans="1:5">
      <c r="B14">
        <v>9.2685838500000013E-3</v>
      </c>
      <c r="D14">
        <v>90</v>
      </c>
      <c r="E14">
        <v>90</v>
      </c>
    </row>
    <row r="15" spans="1:5">
      <c r="B15">
        <v>5.4312826999999998E-3</v>
      </c>
      <c r="D15">
        <v>80</v>
      </c>
      <c r="E15">
        <v>190</v>
      </c>
    </row>
    <row r="16" spans="1:5">
      <c r="D16">
        <v>150</v>
      </c>
      <c r="E16">
        <v>230</v>
      </c>
    </row>
    <row r="17" spans="4:5">
      <c r="D17">
        <v>160</v>
      </c>
      <c r="E17">
        <v>180</v>
      </c>
    </row>
    <row r="18" spans="4:5">
      <c r="D18">
        <v>150</v>
      </c>
      <c r="E18">
        <v>160</v>
      </c>
    </row>
    <row r="19" spans="4:5">
      <c r="D19">
        <v>160</v>
      </c>
      <c r="E19">
        <v>80</v>
      </c>
    </row>
    <row r="20" spans="4:5">
      <c r="D20">
        <v>100</v>
      </c>
      <c r="E20">
        <v>220</v>
      </c>
    </row>
    <row r="21" spans="4:5">
      <c r="D21">
        <v>100</v>
      </c>
      <c r="E21">
        <v>140</v>
      </c>
    </row>
    <row r="22" spans="4:5">
      <c r="D22">
        <v>170</v>
      </c>
      <c r="E22">
        <v>110</v>
      </c>
    </row>
    <row r="23" spans="4:5">
      <c r="D23">
        <v>80</v>
      </c>
      <c r="E23">
        <v>80</v>
      </c>
    </row>
    <row r="24" spans="4:5">
      <c r="D24">
        <v>240</v>
      </c>
      <c r="E24">
        <v>260</v>
      </c>
    </row>
    <row r="25" spans="4:5">
      <c r="D25">
        <v>110</v>
      </c>
      <c r="E25">
        <v>130</v>
      </c>
    </row>
    <row r="26" spans="4:5">
      <c r="D26">
        <v>80</v>
      </c>
      <c r="E26">
        <v>170</v>
      </c>
    </row>
    <row r="27" spans="4:5">
      <c r="D27">
        <v>90</v>
      </c>
      <c r="E27">
        <v>340</v>
      </c>
    </row>
    <row r="28" spans="4:5">
      <c r="D28">
        <v>120</v>
      </c>
      <c r="E28">
        <v>150</v>
      </c>
    </row>
    <row r="29" spans="4:5">
      <c r="D29">
        <v>150</v>
      </c>
      <c r="E29">
        <v>400</v>
      </c>
    </row>
    <row r="30" spans="4:5">
      <c r="D30">
        <v>150</v>
      </c>
      <c r="E30">
        <v>110</v>
      </c>
    </row>
    <row r="31" spans="4:5">
      <c r="D31">
        <v>100</v>
      </c>
      <c r="E31">
        <v>60</v>
      </c>
    </row>
    <row r="32" spans="4:5">
      <c r="D32">
        <v>110</v>
      </c>
      <c r="E32">
        <v>180</v>
      </c>
    </row>
    <row r="33" spans="4:5">
      <c r="D33">
        <v>80</v>
      </c>
      <c r="E33">
        <v>80</v>
      </c>
    </row>
    <row r="34" spans="4:5">
      <c r="D34">
        <v>140</v>
      </c>
      <c r="E34">
        <v>60</v>
      </c>
    </row>
    <row r="35" spans="4:5">
      <c r="D35">
        <v>80</v>
      </c>
      <c r="E35">
        <v>370</v>
      </c>
    </row>
    <row r="36" spans="4:5">
      <c r="D36">
        <v>170</v>
      </c>
      <c r="E36">
        <v>200</v>
      </c>
    </row>
    <row r="37" spans="4:5">
      <c r="D37">
        <v>150</v>
      </c>
      <c r="E37">
        <v>80</v>
      </c>
    </row>
    <row r="38" spans="4:5">
      <c r="D38">
        <v>90</v>
      </c>
      <c r="E38">
        <v>160</v>
      </c>
    </row>
    <row r="39" spans="4:5">
      <c r="D39">
        <v>150</v>
      </c>
      <c r="E39">
        <v>70</v>
      </c>
    </row>
    <row r="40" spans="4:5">
      <c r="D40">
        <v>190</v>
      </c>
      <c r="E40">
        <v>310</v>
      </c>
    </row>
    <row r="41" spans="4:5">
      <c r="D41">
        <v>100</v>
      </c>
      <c r="E41">
        <v>70</v>
      </c>
    </row>
    <row r="42" spans="4:5">
      <c r="D42">
        <v>130</v>
      </c>
      <c r="E42">
        <v>90</v>
      </c>
    </row>
    <row r="43" spans="4:5">
      <c r="D43">
        <v>140</v>
      </c>
      <c r="E43">
        <v>100</v>
      </c>
    </row>
    <row r="44" spans="4:5">
      <c r="D44">
        <v>110</v>
      </c>
      <c r="E44">
        <v>190</v>
      </c>
    </row>
    <row r="45" spans="4:5">
      <c r="D45">
        <v>100</v>
      </c>
      <c r="E45">
        <v>50</v>
      </c>
    </row>
    <row r="46" spans="4:5">
      <c r="D46">
        <v>140</v>
      </c>
      <c r="E46">
        <v>170</v>
      </c>
    </row>
    <row r="47" spans="4:5">
      <c r="D47">
        <v>120</v>
      </c>
      <c r="E47">
        <v>80</v>
      </c>
    </row>
    <row r="48" spans="4:5">
      <c r="D48">
        <v>150</v>
      </c>
      <c r="E48">
        <v>150</v>
      </c>
    </row>
    <row r="49" spans="4:5">
      <c r="D49">
        <v>170</v>
      </c>
      <c r="E49">
        <v>130</v>
      </c>
    </row>
    <row r="50" spans="4:5">
      <c r="D50">
        <v>160</v>
      </c>
      <c r="E50">
        <v>170</v>
      </c>
    </row>
    <row r="51" spans="4:5">
      <c r="D51">
        <v>90</v>
      </c>
      <c r="E51">
        <v>90</v>
      </c>
    </row>
    <row r="52" spans="4:5">
      <c r="D52">
        <v>130</v>
      </c>
      <c r="E52">
        <v>60</v>
      </c>
    </row>
    <row r="53" spans="4:5">
      <c r="D53">
        <v>140</v>
      </c>
      <c r="E53">
        <v>50</v>
      </c>
    </row>
    <row r="54" spans="4:5">
      <c r="D54">
        <v>100</v>
      </c>
      <c r="E54">
        <v>50</v>
      </c>
    </row>
    <row r="55" spans="4:5">
      <c r="D55">
        <v>140</v>
      </c>
      <c r="E55">
        <v>80</v>
      </c>
    </row>
    <row r="56" spans="4:5">
      <c r="D56">
        <v>160</v>
      </c>
      <c r="E56">
        <v>90</v>
      </c>
    </row>
    <row r="57" spans="4:5">
      <c r="D57">
        <v>170</v>
      </c>
      <c r="E57">
        <v>100</v>
      </c>
    </row>
    <row r="58" spans="4:5">
      <c r="D58">
        <v>110</v>
      </c>
      <c r="E58">
        <v>80</v>
      </c>
    </row>
    <row r="59" spans="4:5">
      <c r="D59">
        <v>150</v>
      </c>
      <c r="E59">
        <v>100</v>
      </c>
    </row>
    <row r="60" spans="4:5">
      <c r="D60">
        <v>100</v>
      </c>
      <c r="E60">
        <v>90</v>
      </c>
    </row>
    <row r="61" spans="4:5">
      <c r="D61">
        <v>130</v>
      </c>
      <c r="E61">
        <v>160</v>
      </c>
    </row>
    <row r="62" spans="4:5">
      <c r="D62">
        <v>90</v>
      </c>
      <c r="E62">
        <v>110</v>
      </c>
    </row>
    <row r="63" spans="4:5">
      <c r="D63">
        <v>100</v>
      </c>
      <c r="E63">
        <v>180</v>
      </c>
    </row>
    <row r="64" spans="4:5">
      <c r="D64">
        <v>140</v>
      </c>
      <c r="E64">
        <v>50</v>
      </c>
    </row>
    <row r="65" spans="1:5">
      <c r="D65">
        <v>110</v>
      </c>
      <c r="E65">
        <v>230</v>
      </c>
    </row>
    <row r="66" spans="1:5">
      <c r="D66">
        <v>90</v>
      </c>
      <c r="E66">
        <v>140</v>
      </c>
    </row>
    <row r="67" spans="1:5">
      <c r="D67">
        <v>250</v>
      </c>
      <c r="E67">
        <v>80</v>
      </c>
    </row>
    <row r="68" spans="1:5">
      <c r="D68">
        <v>200</v>
      </c>
    </row>
    <row r="70" spans="1:5">
      <c r="A70" t="s">
        <v>163</v>
      </c>
      <c r="B70" s="7" t="s">
        <v>159</v>
      </c>
    </row>
    <row r="71" spans="1:5">
      <c r="B71" t="s">
        <v>64</v>
      </c>
    </row>
    <row r="72" spans="1:5">
      <c r="B72" t="s">
        <v>77</v>
      </c>
      <c r="C72" t="s">
        <v>76</v>
      </c>
    </row>
    <row r="73" spans="1:5">
      <c r="B73">
        <v>4.2015166999999996E-3</v>
      </c>
      <c r="C73">
        <v>1.5446792500000005E-3</v>
      </c>
    </row>
    <row r="74" spans="1:5">
      <c r="B74">
        <v>5.0681138000000002E-3</v>
      </c>
      <c r="C74">
        <v>2.7755508500000004E-3</v>
      </c>
    </row>
    <row r="75" spans="1:5">
      <c r="B75">
        <v>4.5469991999999996E-3</v>
      </c>
      <c r="C75">
        <v>1.7233044499999999E-3</v>
      </c>
    </row>
    <row r="76" spans="1:5">
      <c r="B76">
        <v>2.8267284500000001E-3</v>
      </c>
      <c r="C76">
        <v>1.6384059E-3</v>
      </c>
    </row>
    <row r="77" spans="1:5">
      <c r="B77">
        <v>9.2685838500000013E-3</v>
      </c>
      <c r="C77">
        <v>8.6205265000000009E-4</v>
      </c>
    </row>
    <row r="78" spans="1:5">
      <c r="B78">
        <v>2.8941512500000001E-3</v>
      </c>
      <c r="C78">
        <v>5.4533190000000001E-4</v>
      </c>
    </row>
    <row r="79" spans="1:5">
      <c r="B79">
        <v>2.8884758E-3</v>
      </c>
      <c r="C79">
        <v>1.6579965000000003E-3</v>
      </c>
    </row>
    <row r="80" spans="1:5">
      <c r="B80">
        <v>3.4410316000000004E-3</v>
      </c>
      <c r="C80">
        <v>2.3256532500000003E-3</v>
      </c>
    </row>
    <row r="81" spans="1:3">
      <c r="B81">
        <v>6.6961737499999993E-3</v>
      </c>
    </row>
    <row r="82" spans="1:3">
      <c r="B82">
        <v>3.5689144500000007E-3</v>
      </c>
    </row>
    <row r="83" spans="1:3">
      <c r="B83">
        <v>2.44961805E-3</v>
      </c>
    </row>
    <row r="84" spans="1:3">
      <c r="B84">
        <v>5.56390025E-3</v>
      </c>
    </row>
    <row r="85" spans="1:3">
      <c r="B85">
        <v>4.6464995999999995E-3</v>
      </c>
    </row>
    <row r="86" spans="1:3">
      <c r="B86">
        <v>2.3780840000000004E-3</v>
      </c>
    </row>
    <row r="89" spans="1:3">
      <c r="A89" t="s">
        <v>164</v>
      </c>
      <c r="B89" s="8" t="s">
        <v>165</v>
      </c>
    </row>
    <row r="90" spans="1:3">
      <c r="B90" t="s">
        <v>64</v>
      </c>
    </row>
    <row r="91" spans="1:3">
      <c r="B91" t="s">
        <v>78</v>
      </c>
      <c r="C91" t="s">
        <v>79</v>
      </c>
    </row>
    <row r="92" spans="1:3">
      <c r="B92">
        <v>3.9102339999999994E-3</v>
      </c>
      <c r="C92">
        <v>7.5437849999999995E-4</v>
      </c>
    </row>
    <row r="93" spans="1:3">
      <c r="B93">
        <v>3.9537660000000001E-3</v>
      </c>
      <c r="C93">
        <v>1.3616879999999998E-3</v>
      </c>
    </row>
    <row r="94" spans="1:3">
      <c r="B94">
        <v>4.216786499999999E-3</v>
      </c>
      <c r="C94">
        <v>1.0181814999999999E-3</v>
      </c>
    </row>
    <row r="95" spans="1:3">
      <c r="B95">
        <v>2.5040804999999994E-3</v>
      </c>
      <c r="C95">
        <v>2.5949149999999997E-3</v>
      </c>
    </row>
    <row r="96" spans="1:3">
      <c r="B96">
        <v>4.8143204999999984E-3</v>
      </c>
      <c r="C96">
        <v>1.4140629999999999E-3</v>
      </c>
    </row>
    <row r="97" spans="2:2">
      <c r="B97">
        <v>2.8389474999999994E-3</v>
      </c>
    </row>
    <row r="98" spans="2:2">
      <c r="B98">
        <v>2.7795150000000002E-3</v>
      </c>
    </row>
    <row r="99" spans="2:2">
      <c r="B99">
        <v>5.6316919999999989E-3</v>
      </c>
    </row>
    <row r="100" spans="2:2">
      <c r="B100">
        <v>7.6415409999999991E-3</v>
      </c>
    </row>
    <row r="101" spans="2:2">
      <c r="B101">
        <v>4.5132819999999987E-3</v>
      </c>
    </row>
    <row r="102" spans="2:2">
      <c r="B102">
        <v>5.0264079999999996E-3</v>
      </c>
    </row>
    <row r="103" spans="2:2">
      <c r="B103">
        <v>3.973945999999999E-3</v>
      </c>
    </row>
    <row r="104" spans="2:2">
      <c r="B104">
        <v>5.4717144999999997E-3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opLeftCell="A68" workbookViewId="0">
      <selection activeCell="B49" sqref="B49"/>
    </sheetView>
  </sheetViews>
  <sheetFormatPr baseColWidth="10" defaultRowHeight="15" x14ac:dyDescent="0"/>
  <sheetData>
    <row r="1" spans="1:12">
      <c r="A1" t="s">
        <v>11</v>
      </c>
      <c r="B1" s="8" t="s">
        <v>166</v>
      </c>
    </row>
    <row r="2" spans="1:12">
      <c r="B2" s="3"/>
      <c r="C2" s="3" t="s">
        <v>1</v>
      </c>
      <c r="D2" s="3" t="s">
        <v>12</v>
      </c>
      <c r="E2" s="3" t="s">
        <v>9</v>
      </c>
      <c r="F2" s="3" t="s">
        <v>13</v>
      </c>
      <c r="I2" t="s">
        <v>1</v>
      </c>
      <c r="J2" t="s">
        <v>2</v>
      </c>
      <c r="K2" t="s">
        <v>9</v>
      </c>
      <c r="L2" t="s">
        <v>10</v>
      </c>
    </row>
    <row r="3" spans="1:12">
      <c r="B3" s="13" t="s">
        <v>3</v>
      </c>
      <c r="C3" s="3">
        <v>5</v>
      </c>
      <c r="D3">
        <v>2</v>
      </c>
      <c r="E3" s="3"/>
      <c r="F3" s="3"/>
      <c r="H3" s="10" t="s">
        <v>14</v>
      </c>
      <c r="I3">
        <v>6</v>
      </c>
      <c r="J3">
        <v>6</v>
      </c>
    </row>
    <row r="4" spans="1:12">
      <c r="B4" s="13"/>
      <c r="C4" s="3">
        <v>2</v>
      </c>
      <c r="D4">
        <v>2</v>
      </c>
      <c r="E4" s="3"/>
      <c r="F4" s="3"/>
      <c r="H4" s="10"/>
      <c r="I4">
        <v>5</v>
      </c>
      <c r="J4">
        <v>3</v>
      </c>
    </row>
    <row r="5" spans="1:12">
      <c r="B5" s="13"/>
      <c r="C5" s="3">
        <v>3</v>
      </c>
      <c r="D5">
        <v>2</v>
      </c>
      <c r="E5" s="3"/>
      <c r="F5" s="3"/>
      <c r="H5" s="10"/>
      <c r="I5">
        <v>10</v>
      </c>
      <c r="J5">
        <v>3</v>
      </c>
    </row>
    <row r="6" spans="1:12">
      <c r="B6" s="13"/>
      <c r="C6" s="3">
        <v>3</v>
      </c>
      <c r="D6">
        <v>2</v>
      </c>
      <c r="E6" s="3"/>
      <c r="F6" s="3"/>
      <c r="H6" s="10"/>
      <c r="I6">
        <v>7</v>
      </c>
      <c r="J6">
        <v>1</v>
      </c>
      <c r="K6">
        <f>AVERAGE(I3:I6)</f>
        <v>7</v>
      </c>
      <c r="L6">
        <f>AVERAGE(J3:J6)</f>
        <v>3.25</v>
      </c>
    </row>
    <row r="7" spans="1:12">
      <c r="B7" s="13"/>
      <c r="C7" s="3">
        <v>8</v>
      </c>
      <c r="D7">
        <v>2</v>
      </c>
      <c r="E7" s="3"/>
      <c r="F7" s="3"/>
      <c r="H7" s="10" t="s">
        <v>15</v>
      </c>
      <c r="I7">
        <v>10</v>
      </c>
      <c r="J7">
        <v>1</v>
      </c>
    </row>
    <row r="8" spans="1:12">
      <c r="B8" s="13"/>
      <c r="C8" s="3">
        <v>2</v>
      </c>
      <c r="D8">
        <v>2</v>
      </c>
      <c r="E8" s="3"/>
      <c r="F8" s="3"/>
      <c r="H8" s="10"/>
      <c r="I8">
        <v>7</v>
      </c>
      <c r="J8">
        <v>7</v>
      </c>
    </row>
    <row r="9" spans="1:12">
      <c r="B9" s="13"/>
      <c r="C9" s="3">
        <v>2</v>
      </c>
      <c r="D9">
        <v>2</v>
      </c>
      <c r="E9" s="3"/>
      <c r="F9" s="3"/>
      <c r="H9" s="10"/>
      <c r="I9">
        <v>12</v>
      </c>
      <c r="J9">
        <v>3</v>
      </c>
    </row>
    <row r="10" spans="1:12">
      <c r="B10" s="13"/>
      <c r="C10" s="3">
        <v>2</v>
      </c>
      <c r="D10">
        <v>2</v>
      </c>
      <c r="E10" s="3"/>
      <c r="F10" s="3"/>
      <c r="H10" s="10"/>
      <c r="I10">
        <v>8</v>
      </c>
      <c r="J10">
        <v>7</v>
      </c>
      <c r="K10">
        <f>AVERAGE(I7:I10)</f>
        <v>9.25</v>
      </c>
      <c r="L10">
        <f>AVERAGE(J7:J10)</f>
        <v>4.5</v>
      </c>
    </row>
    <row r="11" spans="1:12">
      <c r="B11" s="13"/>
      <c r="C11" s="3">
        <v>3</v>
      </c>
      <c r="D11">
        <v>2</v>
      </c>
      <c r="E11" s="3"/>
      <c r="F11" s="3"/>
      <c r="H11" s="10" t="s">
        <v>16</v>
      </c>
      <c r="I11" s="3">
        <v>8</v>
      </c>
      <c r="J11">
        <v>2</v>
      </c>
    </row>
    <row r="12" spans="1:12">
      <c r="B12" s="13"/>
      <c r="C12" s="3">
        <v>2</v>
      </c>
      <c r="D12">
        <v>3</v>
      </c>
      <c r="E12">
        <f>AVERAGE(C3:C12)</f>
        <v>3.2</v>
      </c>
      <c r="F12">
        <f>AVERAGE(D3:D12)</f>
        <v>2.1</v>
      </c>
      <c r="H12" s="10"/>
      <c r="I12" s="3">
        <v>15</v>
      </c>
      <c r="J12">
        <v>6</v>
      </c>
    </row>
    <row r="13" spans="1:12">
      <c r="B13" s="13" t="s">
        <v>4</v>
      </c>
      <c r="C13" s="3">
        <v>3</v>
      </c>
      <c r="D13">
        <v>2</v>
      </c>
      <c r="E13" s="3"/>
      <c r="F13" s="3"/>
      <c r="H13" s="10"/>
      <c r="I13" s="3">
        <v>8</v>
      </c>
      <c r="J13">
        <v>2</v>
      </c>
    </row>
    <row r="14" spans="1:12">
      <c r="B14" s="13"/>
      <c r="C14" s="3">
        <v>2</v>
      </c>
      <c r="D14">
        <v>2</v>
      </c>
      <c r="E14" s="3"/>
      <c r="F14" s="3"/>
      <c r="H14" s="10"/>
      <c r="I14" s="3">
        <v>11</v>
      </c>
      <c r="J14">
        <v>4</v>
      </c>
      <c r="K14">
        <f>AVERAGE(I11:I14)</f>
        <v>10.5</v>
      </c>
      <c r="L14">
        <f>AVERAGE(J11:J14)</f>
        <v>3.5</v>
      </c>
    </row>
    <row r="15" spans="1:12">
      <c r="B15" s="13"/>
      <c r="C15" s="3">
        <v>3</v>
      </c>
      <c r="D15">
        <v>2</v>
      </c>
      <c r="E15" s="3"/>
      <c r="F15" s="3"/>
      <c r="H15" s="4"/>
    </row>
    <row r="16" spans="1:12">
      <c r="B16" s="13"/>
      <c r="C16" s="3">
        <v>3</v>
      </c>
      <c r="D16">
        <v>2</v>
      </c>
      <c r="E16" s="3"/>
      <c r="F16" s="3"/>
      <c r="H16" t="s">
        <v>7</v>
      </c>
      <c r="K16">
        <f>AVERAGE(K6:K14)</f>
        <v>8.9166666666666661</v>
      </c>
      <c r="L16">
        <f>AVERAGE(L6:L14)</f>
        <v>3.75</v>
      </c>
    </row>
    <row r="17" spans="2:12">
      <c r="B17" s="13"/>
      <c r="C17" s="3">
        <v>8</v>
      </c>
      <c r="D17">
        <v>5</v>
      </c>
      <c r="E17" s="3"/>
      <c r="F17" s="3"/>
      <c r="H17" t="s">
        <v>8</v>
      </c>
      <c r="K17">
        <f>STDEV(K6:K14)/SQRT(3)</f>
        <v>1.0240171439537082</v>
      </c>
      <c r="L17">
        <f>STDEV(L6:L14)/SQRT(3)</f>
        <v>0.38188130791298669</v>
      </c>
    </row>
    <row r="18" spans="2:12">
      <c r="B18" s="13"/>
      <c r="C18" s="3">
        <v>2</v>
      </c>
      <c r="D18">
        <v>2</v>
      </c>
      <c r="E18" s="3"/>
      <c r="F18" s="3"/>
    </row>
    <row r="19" spans="2:12">
      <c r="B19" s="13"/>
      <c r="C19" s="3">
        <v>6</v>
      </c>
      <c r="D19">
        <v>2</v>
      </c>
      <c r="E19" s="3"/>
      <c r="F19" s="3"/>
    </row>
    <row r="20" spans="2:12">
      <c r="B20" s="13"/>
      <c r="C20" s="3">
        <v>2</v>
      </c>
      <c r="D20">
        <v>3</v>
      </c>
      <c r="E20" s="3"/>
      <c r="F20" s="3"/>
    </row>
    <row r="21" spans="2:12">
      <c r="B21" s="13"/>
      <c r="C21" s="3">
        <v>2</v>
      </c>
      <c r="D21">
        <v>2</v>
      </c>
      <c r="E21" s="3"/>
      <c r="F21" s="3"/>
    </row>
    <row r="22" spans="2:12">
      <c r="B22" s="13"/>
      <c r="C22" s="3">
        <v>3</v>
      </c>
      <c r="D22">
        <v>2</v>
      </c>
      <c r="E22">
        <f>AVERAGE(C13:C22)</f>
        <v>3.4</v>
      </c>
      <c r="F22">
        <f>AVERAGE(D13:D22)</f>
        <v>2.4</v>
      </c>
    </row>
    <row r="23" spans="2:12">
      <c r="B23" s="13" t="s">
        <v>5</v>
      </c>
      <c r="C23" s="3">
        <v>3</v>
      </c>
      <c r="D23">
        <v>3</v>
      </c>
      <c r="E23" s="3"/>
      <c r="F23" s="3"/>
    </row>
    <row r="24" spans="2:12">
      <c r="B24" s="13"/>
      <c r="C24" s="3">
        <v>4</v>
      </c>
      <c r="D24">
        <v>2</v>
      </c>
      <c r="E24" s="3"/>
      <c r="F24" s="3"/>
    </row>
    <row r="25" spans="2:12">
      <c r="B25" s="13"/>
      <c r="C25" s="3">
        <v>2</v>
      </c>
      <c r="D25">
        <v>3</v>
      </c>
      <c r="E25" s="3"/>
      <c r="F25" s="3"/>
    </row>
    <row r="26" spans="2:12">
      <c r="B26" s="13"/>
      <c r="C26" s="3">
        <v>2</v>
      </c>
      <c r="D26">
        <v>4</v>
      </c>
      <c r="E26" s="3"/>
      <c r="F26" s="3"/>
    </row>
    <row r="27" spans="2:12">
      <c r="B27" s="13"/>
      <c r="C27" s="3">
        <v>5</v>
      </c>
      <c r="D27">
        <v>3</v>
      </c>
      <c r="E27" s="3"/>
      <c r="F27" s="3"/>
    </row>
    <row r="28" spans="2:12">
      <c r="B28" s="13"/>
      <c r="C28" s="3">
        <v>3</v>
      </c>
      <c r="D28">
        <v>3</v>
      </c>
      <c r="E28" s="3"/>
      <c r="F28" s="3"/>
    </row>
    <row r="29" spans="2:12">
      <c r="B29" s="13"/>
      <c r="C29" s="3">
        <v>2</v>
      </c>
      <c r="D29">
        <v>2</v>
      </c>
      <c r="E29" s="3"/>
      <c r="F29" s="3"/>
    </row>
    <row r="30" spans="2:12">
      <c r="B30" s="13"/>
      <c r="C30" s="3">
        <v>2</v>
      </c>
      <c r="D30">
        <v>6</v>
      </c>
      <c r="E30" s="3"/>
      <c r="F30" s="3"/>
    </row>
    <row r="31" spans="2:12">
      <c r="B31" s="13"/>
      <c r="C31" s="3">
        <v>2</v>
      </c>
      <c r="D31">
        <v>3</v>
      </c>
      <c r="E31" s="3"/>
      <c r="F31" s="3"/>
    </row>
    <row r="32" spans="2:12">
      <c r="B32" s="13"/>
      <c r="C32" s="3">
        <v>2</v>
      </c>
      <c r="D32">
        <v>2</v>
      </c>
      <c r="E32">
        <f>AVERAGE(C23:C32)</f>
        <v>2.7</v>
      </c>
      <c r="F32">
        <f>AVERAGE(D23:D32)</f>
        <v>3.1</v>
      </c>
    </row>
    <row r="34" spans="1:9">
      <c r="B34" t="s">
        <v>7</v>
      </c>
      <c r="E34">
        <f>AVERAGE(E12:E32)</f>
        <v>3.1</v>
      </c>
      <c r="F34">
        <f>AVERAGE(F12:F32)</f>
        <v>2.5333333333333332</v>
      </c>
    </row>
    <row r="35" spans="1:9">
      <c r="B35" t="s">
        <v>8</v>
      </c>
      <c r="E35">
        <f>STDEV(E12:E32)/SQRT(3)</f>
        <v>0.20816659994661324</v>
      </c>
      <c r="F35">
        <f>STDEV(F12:F32)/SQRT(3)</f>
        <v>0.29627314724385312</v>
      </c>
    </row>
    <row r="38" spans="1:9">
      <c r="A38" t="s">
        <v>24</v>
      </c>
      <c r="B38" s="7" t="s">
        <v>167</v>
      </c>
    </row>
    <row r="39" spans="1:9">
      <c r="B39" s="3"/>
      <c r="C39" s="3" t="s">
        <v>1</v>
      </c>
      <c r="D39" s="3"/>
      <c r="E39" s="3"/>
      <c r="F39" s="3"/>
      <c r="G39" s="3" t="s">
        <v>12</v>
      </c>
      <c r="H39" s="3"/>
      <c r="I39" s="3"/>
    </row>
    <row r="40" spans="1:9">
      <c r="B40" s="3"/>
      <c r="C40" s="3" t="s">
        <v>18</v>
      </c>
      <c r="D40" s="3" t="s">
        <v>19</v>
      </c>
      <c r="E40" s="3" t="s">
        <v>20</v>
      </c>
      <c r="F40" s="3"/>
      <c r="G40" t="s">
        <v>18</v>
      </c>
      <c r="H40" t="s">
        <v>19</v>
      </c>
      <c r="I40" t="s">
        <v>20</v>
      </c>
    </row>
    <row r="41" spans="1:9">
      <c r="B41" s="3" t="s">
        <v>21</v>
      </c>
      <c r="C41" s="3">
        <v>0.56923076900000003</v>
      </c>
      <c r="D41" s="3">
        <v>0.138461538</v>
      </c>
      <c r="E41" s="3">
        <v>0.29230769200000001</v>
      </c>
      <c r="F41" s="3"/>
      <c r="G41">
        <v>0.18181818181818182</v>
      </c>
      <c r="H41">
        <v>0.10909090909090909</v>
      </c>
      <c r="I41">
        <v>0.70909090909090911</v>
      </c>
    </row>
    <row r="42" spans="1:9">
      <c r="B42" s="3" t="s">
        <v>22</v>
      </c>
      <c r="C42" s="3">
        <v>0.5</v>
      </c>
      <c r="D42" s="3">
        <v>0.133333333</v>
      </c>
      <c r="E42" s="3">
        <v>0.366666667</v>
      </c>
      <c r="F42" s="3"/>
      <c r="G42">
        <v>0.2857142857142857</v>
      </c>
      <c r="H42">
        <v>0.14285714285714285</v>
      </c>
      <c r="I42">
        <v>0.7142857142857143</v>
      </c>
    </row>
    <row r="43" spans="1:9">
      <c r="B43" s="3" t="s">
        <v>23</v>
      </c>
      <c r="C43" s="3">
        <v>0.57692307700000001</v>
      </c>
      <c r="D43" s="3">
        <v>0.15384615400000001</v>
      </c>
      <c r="E43" s="3">
        <v>0.26923076899999998</v>
      </c>
      <c r="F43" s="3"/>
      <c r="G43">
        <v>0.21428571428571427</v>
      </c>
      <c r="H43">
        <v>0.11904761904761904</v>
      </c>
      <c r="I43">
        <v>0.6428571428571429</v>
      </c>
    </row>
    <row r="44" spans="1:9">
      <c r="B44" s="3"/>
      <c r="C44" s="3"/>
      <c r="D44" s="3"/>
      <c r="E44" s="3"/>
      <c r="F44" s="3"/>
      <c r="G44" s="3"/>
      <c r="H44" s="3"/>
      <c r="I44" s="3"/>
    </row>
    <row r="45" spans="1:9">
      <c r="B45" s="3" t="s">
        <v>7</v>
      </c>
      <c r="C45" s="3">
        <v>0.54871794900000004</v>
      </c>
      <c r="D45" s="3">
        <v>0.14188034199999999</v>
      </c>
      <c r="E45" s="3">
        <v>0.30940170900000002</v>
      </c>
      <c r="F45" s="3"/>
      <c r="G45" s="3">
        <f>AVERAGE(G41:G43)</f>
        <v>0.22727272727272727</v>
      </c>
      <c r="H45" s="3">
        <f t="shared" ref="H45:I45" si="0">AVERAGE(H41:H43)</f>
        <v>0.12366522366522366</v>
      </c>
      <c r="I45" s="3">
        <f t="shared" si="0"/>
        <v>0.68874458874458877</v>
      </c>
    </row>
    <row r="46" spans="1:9">
      <c r="B46" s="3" t="s">
        <v>8</v>
      </c>
      <c r="C46" s="3">
        <v>2.4459979999999999E-2</v>
      </c>
      <c r="D46" s="3">
        <v>6.1633360000000002E-3</v>
      </c>
      <c r="E46" s="3">
        <v>2.9397237E-2</v>
      </c>
      <c r="F46" s="3"/>
      <c r="G46" s="3">
        <f>STDEV(G41:G43)/SQRT(3)</f>
        <v>3.068711445618575E-2</v>
      </c>
      <c r="H46" s="3">
        <f t="shared" ref="H46:I46" si="1">STDEV(H41:H43)/SQRT(3)</f>
        <v>1.0017174252126166E-2</v>
      </c>
      <c r="I46" s="3">
        <f t="shared" si="1"/>
        <v>2.2992678311496963E-2</v>
      </c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1:9">
      <c r="A49" t="s">
        <v>41</v>
      </c>
      <c r="B49" s="9" t="s">
        <v>168</v>
      </c>
      <c r="C49" s="3"/>
      <c r="D49" s="3"/>
      <c r="E49" s="3"/>
      <c r="F49" s="3"/>
      <c r="G49" s="3"/>
      <c r="H49" s="3"/>
      <c r="I49" s="3"/>
    </row>
    <row r="50" spans="1:9">
      <c r="C50" s="10" t="s">
        <v>48</v>
      </c>
      <c r="D50" s="10"/>
      <c r="E50" s="10" t="s">
        <v>12</v>
      </c>
      <c r="F50" s="10"/>
      <c r="G50" s="3"/>
      <c r="H50" s="3"/>
      <c r="I50" s="3"/>
    </row>
    <row r="51" spans="1:9">
      <c r="B51" t="s">
        <v>42</v>
      </c>
      <c r="C51" t="s">
        <v>20</v>
      </c>
      <c r="D51" t="s">
        <v>18</v>
      </c>
      <c r="E51" t="s">
        <v>20</v>
      </c>
      <c r="F51" t="s">
        <v>18</v>
      </c>
      <c r="G51" s="3"/>
      <c r="H51" s="3"/>
      <c r="I51" s="3"/>
    </row>
    <row r="52" spans="1:9">
      <c r="B52" t="s">
        <v>43</v>
      </c>
      <c r="C52">
        <v>0.22</v>
      </c>
      <c r="D52">
        <v>39.1</v>
      </c>
      <c r="E52">
        <v>73.3</v>
      </c>
      <c r="F52">
        <v>0</v>
      </c>
      <c r="G52" s="3"/>
      <c r="H52" s="3"/>
      <c r="I52" s="3"/>
    </row>
    <row r="53" spans="1:9">
      <c r="B53" t="s">
        <v>44</v>
      </c>
      <c r="C53">
        <v>0.12</v>
      </c>
      <c r="D53">
        <v>36.4</v>
      </c>
      <c r="E53">
        <v>53.6</v>
      </c>
      <c r="F53">
        <v>0</v>
      </c>
      <c r="G53" s="3"/>
      <c r="H53" s="3"/>
      <c r="I53" s="3"/>
    </row>
    <row r="54" spans="1:9">
      <c r="B54" t="s">
        <v>45</v>
      </c>
      <c r="C54">
        <v>0.13</v>
      </c>
      <c r="D54">
        <v>32.4</v>
      </c>
      <c r="E54">
        <v>50</v>
      </c>
      <c r="F54">
        <v>1.7000000000000001E-2</v>
      </c>
    </row>
    <row r="56" spans="1:9">
      <c r="B56" s="3" t="s">
        <v>7</v>
      </c>
      <c r="C56">
        <f>AVERAGE(C52:C54)</f>
        <v>0.15666666666666665</v>
      </c>
      <c r="D56">
        <f t="shared" ref="D56:F56" si="2">AVERAGE(D52:D54)</f>
        <v>35.966666666666669</v>
      </c>
      <c r="E56">
        <f t="shared" si="2"/>
        <v>58.966666666666669</v>
      </c>
      <c r="F56">
        <f t="shared" si="2"/>
        <v>5.6666666666666671E-3</v>
      </c>
    </row>
    <row r="57" spans="1:9">
      <c r="B57" s="3" t="s">
        <v>8</v>
      </c>
      <c r="C57">
        <f>STDEV(C52:C54)/SQRT(3)</f>
        <v>3.1797973380564851E-2</v>
      </c>
      <c r="D57">
        <f t="shared" ref="D57:F57" si="3">STDEV(D52:D54)/SQRT(3)</f>
        <v>1.9462214102660009</v>
      </c>
      <c r="E57">
        <f t="shared" si="3"/>
        <v>7.2416235134885971</v>
      </c>
      <c r="F57">
        <f t="shared" si="3"/>
        <v>5.6666666666666662E-3</v>
      </c>
    </row>
    <row r="59" spans="1:9">
      <c r="A59" t="s">
        <v>37</v>
      </c>
      <c r="B59" s="7" t="s">
        <v>169</v>
      </c>
    </row>
    <row r="60" spans="1:9">
      <c r="C60" t="s">
        <v>18</v>
      </c>
      <c r="D60" t="s">
        <v>20</v>
      </c>
      <c r="E60" t="s">
        <v>34</v>
      </c>
      <c r="F60" t="s">
        <v>35</v>
      </c>
      <c r="G60" t="s">
        <v>36</v>
      </c>
      <c r="H60" t="s">
        <v>32</v>
      </c>
      <c r="I60" t="s">
        <v>33</v>
      </c>
    </row>
    <row r="61" spans="1:9">
      <c r="B61" s="10" t="s">
        <v>26</v>
      </c>
      <c r="C61">
        <v>5</v>
      </c>
      <c r="D61">
        <v>3</v>
      </c>
      <c r="E61">
        <f>320.09*320.09</f>
        <v>102457.60809999998</v>
      </c>
    </row>
    <row r="62" spans="1:9">
      <c r="B62" s="10"/>
      <c r="C62">
        <v>15</v>
      </c>
      <c r="D62">
        <v>8</v>
      </c>
      <c r="E62">
        <f t="shared" ref="E62:E78" si="4">320.09*320.09</f>
        <v>102457.60809999998</v>
      </c>
      <c r="F62">
        <f>SUM(C61:C62)/SUM(E61:E62)*1000000</f>
        <v>97.601341524973606</v>
      </c>
      <c r="G62">
        <f>SUM(D61:D62)/SUM(E61:E62)*1000000</f>
        <v>53.680737838735482</v>
      </c>
      <c r="H62">
        <f>SUM(C61:C62)/SUM(C61:D62)</f>
        <v>0.64516129032258063</v>
      </c>
      <c r="I62">
        <f>SUM(D61:D62)/SUM(C61:D62)</f>
        <v>0.35483870967741937</v>
      </c>
    </row>
    <row r="63" spans="1:9">
      <c r="B63" s="10" t="s">
        <v>27</v>
      </c>
      <c r="C63">
        <v>26</v>
      </c>
      <c r="D63">
        <v>18</v>
      </c>
      <c r="E63">
        <f t="shared" si="4"/>
        <v>102457.60809999998</v>
      </c>
    </row>
    <row r="64" spans="1:9">
      <c r="B64" s="10"/>
      <c r="C64">
        <v>18</v>
      </c>
      <c r="D64">
        <v>7</v>
      </c>
      <c r="E64">
        <f t="shared" si="4"/>
        <v>102457.60809999998</v>
      </c>
      <c r="F64">
        <f>SUM(C63:C64)/SUM(E63:E64)*1000000</f>
        <v>214.72295135494193</v>
      </c>
      <c r="G64">
        <f>SUM(D63:D64)/SUM(E63:E64)*1000000</f>
        <v>122.001676906217</v>
      </c>
      <c r="H64">
        <f>SUM(C63:C64)/SUM(C63:D64)</f>
        <v>0.6376811594202898</v>
      </c>
      <c r="I64">
        <f>SUM(D63:D64)/SUM(C63:D64)</f>
        <v>0.36231884057971014</v>
      </c>
    </row>
    <row r="65" spans="2:9">
      <c r="B65" s="10" t="s">
        <v>28</v>
      </c>
      <c r="C65">
        <v>9</v>
      </c>
      <c r="D65">
        <v>5</v>
      </c>
      <c r="E65">
        <f t="shared" si="4"/>
        <v>102457.60809999998</v>
      </c>
    </row>
    <row r="66" spans="2:9">
      <c r="B66" s="10"/>
      <c r="C66">
        <v>31</v>
      </c>
      <c r="D66">
        <v>7</v>
      </c>
      <c r="E66">
        <f t="shared" si="4"/>
        <v>102457.60809999998</v>
      </c>
    </row>
    <row r="67" spans="2:9">
      <c r="B67" s="10"/>
      <c r="C67">
        <v>14</v>
      </c>
      <c r="D67">
        <v>6</v>
      </c>
      <c r="E67">
        <f t="shared" si="4"/>
        <v>102457.60809999998</v>
      </c>
      <c r="F67">
        <f t="shared" ref="F67" si="5">SUM(C65:C67)/SUM(E65:E67)*1000000</f>
        <v>175.68241474495247</v>
      </c>
      <c r="G67">
        <f t="shared" ref="G67" si="6">SUM(D65:D67)/SUM(E65:E67)*1000000</f>
        <v>58.560804914984153</v>
      </c>
      <c r="H67">
        <f>SUM(C65:C67)/SUM(C65:D67)</f>
        <v>0.75</v>
      </c>
      <c r="I67">
        <f>SUM(D65:D67)/SUM(C65:D67)</f>
        <v>0.25</v>
      </c>
    </row>
    <row r="68" spans="2:9">
      <c r="B68" s="1"/>
    </row>
    <row r="69" spans="2:9">
      <c r="B69" t="s">
        <v>7</v>
      </c>
      <c r="F69">
        <f>AVERAGE(F62:F67)</f>
        <v>162.66890254162266</v>
      </c>
      <c r="G69">
        <f>AVERAGE(G62:G67)</f>
        <v>78.081073219978876</v>
      </c>
      <c r="H69">
        <f>AVERAGE(H62:H67)</f>
        <v>0.67761414991429014</v>
      </c>
      <c r="I69">
        <f>AVERAGE(I62:I67)</f>
        <v>0.3223858500857098</v>
      </c>
    </row>
    <row r="70" spans="2:9">
      <c r="B70" t="s">
        <v>8</v>
      </c>
      <c r="F70">
        <f>STDEV(F62:F67)/SQRT(3)</f>
        <v>34.43051697351487</v>
      </c>
      <c r="G70">
        <f>STDEV(G62:G67)/SQRT(3)</f>
        <v>22.005441257333516</v>
      </c>
      <c r="H70">
        <f>STDEV(H62:H67)/SQRT(3)</f>
        <v>3.6257282298650009E-2</v>
      </c>
      <c r="I70">
        <f>STDEV(I62:I67)/SQRT(3)</f>
        <v>3.6257282298650204E-2</v>
      </c>
    </row>
    <row r="72" spans="2:9">
      <c r="B72" s="10" t="s">
        <v>38</v>
      </c>
      <c r="C72">
        <v>8</v>
      </c>
      <c r="D72">
        <v>19</v>
      </c>
      <c r="E72">
        <f t="shared" si="4"/>
        <v>102457.60809999998</v>
      </c>
    </row>
    <row r="73" spans="2:9">
      <c r="B73" s="10"/>
      <c r="C73">
        <v>3</v>
      </c>
      <c r="D73">
        <v>6</v>
      </c>
      <c r="E73">
        <f t="shared" si="4"/>
        <v>102457.60809999998</v>
      </c>
      <c r="F73">
        <f>SUM(C72:C73)/SUM(E72:E73)*1000000</f>
        <v>53.680737838735482</v>
      </c>
      <c r="G73">
        <f>SUM(D72:D73)/SUM(E72:E73)*1000000</f>
        <v>122.001676906217</v>
      </c>
      <c r="H73">
        <f>SUM(C72:C73)/SUM(C72:D73)</f>
        <v>0.30555555555555558</v>
      </c>
      <c r="I73">
        <f>SUM(D72:D73)/SUM(C72:D73)</f>
        <v>0.69444444444444442</v>
      </c>
    </row>
    <row r="74" spans="2:9">
      <c r="B74" s="10" t="s">
        <v>39</v>
      </c>
      <c r="C74">
        <v>7</v>
      </c>
      <c r="D74">
        <v>29</v>
      </c>
      <c r="E74">
        <f t="shared" si="4"/>
        <v>102457.60809999998</v>
      </c>
    </row>
    <row r="75" spans="2:9">
      <c r="B75" s="10"/>
      <c r="C75">
        <v>3</v>
      </c>
      <c r="D75">
        <v>17</v>
      </c>
      <c r="E75">
        <f t="shared" si="4"/>
        <v>102457.60809999998</v>
      </c>
      <c r="F75">
        <f>SUM(C74:C75)/SUM(E74:E75)*1000000</f>
        <v>48.800670762486803</v>
      </c>
      <c r="G75">
        <f>SUM(D74:D75)/SUM(E74:E75)*1000000</f>
        <v>224.48308550743928</v>
      </c>
      <c r="H75">
        <f>SUM(C74:C75)/SUM(C74:D75)</f>
        <v>0.17857142857142858</v>
      </c>
      <c r="I75">
        <f>SUM(D74:D75)/SUM(C74:D75)</f>
        <v>0.8214285714285714</v>
      </c>
    </row>
    <row r="76" spans="2:9">
      <c r="B76" s="10" t="s">
        <v>40</v>
      </c>
      <c r="C76">
        <v>9</v>
      </c>
      <c r="D76">
        <v>18</v>
      </c>
      <c r="E76">
        <f t="shared" si="4"/>
        <v>102457.60809999998</v>
      </c>
    </row>
    <row r="77" spans="2:9">
      <c r="B77" s="10"/>
      <c r="C77">
        <v>5</v>
      </c>
      <c r="D77">
        <v>8</v>
      </c>
      <c r="E77">
        <f t="shared" si="4"/>
        <v>102457.60809999998</v>
      </c>
    </row>
    <row r="78" spans="2:9">
      <c r="B78" s="10"/>
      <c r="C78">
        <v>22</v>
      </c>
      <c r="D78">
        <v>68</v>
      </c>
      <c r="E78">
        <f t="shared" si="4"/>
        <v>102457.60809999998</v>
      </c>
      <c r="F78">
        <f>SUM(C76:C78)/SUM(E76:E78)*1000000</f>
        <v>117.12160982996831</v>
      </c>
      <c r="G78">
        <f>SUM(D76:D78)/SUM(E76:E78)*1000000</f>
        <v>305.8175367782506</v>
      </c>
      <c r="H78">
        <f>SUM(C76:C78)/SUM(C76:D78)</f>
        <v>0.27692307692307694</v>
      </c>
      <c r="I78">
        <f>SUM(D76:D78)/SUM(C76:D78)</f>
        <v>0.72307692307692306</v>
      </c>
    </row>
    <row r="80" spans="2:9">
      <c r="B80" t="s">
        <v>7</v>
      </c>
      <c r="F80">
        <f>AVERAGE(F73:F78)</f>
        <v>73.201006143730197</v>
      </c>
      <c r="G80">
        <f>AVERAGE(G73:G78)</f>
        <v>217.43409973063567</v>
      </c>
      <c r="H80">
        <f>AVERAGE(H73:H78)</f>
        <v>0.25368335368335371</v>
      </c>
      <c r="I80">
        <f>AVERAGE(I73:I78)</f>
        <v>0.74631664631664629</v>
      </c>
    </row>
    <row r="81" spans="1:9">
      <c r="B81" t="s">
        <v>8</v>
      </c>
      <c r="F81">
        <f>STDEV(F73:F78)/SQRT(3)</f>
        <v>22.005441257333491</v>
      </c>
      <c r="G81">
        <f t="shared" ref="G81:I81" si="7">STDEV(G73:G78)/SQRT(3)</f>
        <v>53.179989142173113</v>
      </c>
      <c r="H81">
        <f t="shared" si="7"/>
        <v>3.8454759907690705E-2</v>
      </c>
      <c r="I81">
        <f t="shared" si="7"/>
        <v>3.8454759907690754E-2</v>
      </c>
    </row>
    <row r="84" spans="1:9">
      <c r="A84" t="s">
        <v>60</v>
      </c>
      <c r="B84" s="8" t="s">
        <v>170</v>
      </c>
    </row>
    <row r="85" spans="1:9">
      <c r="B85" s="3"/>
      <c r="C85" s="3"/>
      <c r="D85" s="3" t="s">
        <v>51</v>
      </c>
      <c r="E85" s="3" t="s">
        <v>52</v>
      </c>
    </row>
    <row r="86" spans="1:9">
      <c r="B86" s="13" t="s">
        <v>53</v>
      </c>
      <c r="C86" s="3" t="s">
        <v>54</v>
      </c>
      <c r="D86" s="3">
        <v>109.80363610000001</v>
      </c>
      <c r="E86">
        <v>35.991619100405181</v>
      </c>
    </row>
    <row r="87" spans="1:9">
      <c r="B87" s="13"/>
      <c r="C87" s="3" t="s">
        <v>55</v>
      </c>
      <c r="D87" s="3">
        <v>107.3635553</v>
      </c>
      <c r="E87">
        <v>27.451234907088697</v>
      </c>
    </row>
    <row r="88" spans="1:9">
      <c r="B88" s="13"/>
      <c r="C88" s="3" t="s">
        <v>56</v>
      </c>
      <c r="D88" s="3">
        <v>124.4441209</v>
      </c>
      <c r="E88">
        <v>25.011125137569699</v>
      </c>
    </row>
    <row r="89" spans="1:9">
      <c r="B89" s="13"/>
      <c r="C89" s="3" t="s">
        <v>38</v>
      </c>
      <c r="D89">
        <v>36.058971857649603</v>
      </c>
      <c r="E89" s="3">
        <v>16.470740944253219</v>
      </c>
    </row>
    <row r="90" spans="1:9">
      <c r="B90" s="13"/>
      <c r="C90" s="3" t="s">
        <v>39</v>
      </c>
      <c r="D90">
        <v>32.697082752124388</v>
      </c>
      <c r="E90">
        <v>7.9303567509367348</v>
      </c>
    </row>
    <row r="91" spans="1:9">
      <c r="B91" s="13"/>
      <c r="C91" s="3" t="s">
        <v>40</v>
      </c>
      <c r="D91">
        <v>21.147366954110296</v>
      </c>
      <c r="E91">
        <v>20.740933040911457</v>
      </c>
    </row>
    <row r="92" spans="1:9">
      <c r="B92" s="10" t="s">
        <v>61</v>
      </c>
      <c r="C92" s="3" t="s">
        <v>54</v>
      </c>
      <c r="D92">
        <v>2.0079621002832648</v>
      </c>
      <c r="E92">
        <v>1.7008547008547008</v>
      </c>
    </row>
    <row r="93" spans="1:9">
      <c r="B93" s="10"/>
      <c r="C93" s="3" t="s">
        <v>55</v>
      </c>
      <c r="D93">
        <v>2.5726495726495728</v>
      </c>
      <c r="E93">
        <v>1.787037037037037</v>
      </c>
    </row>
    <row r="94" spans="1:9">
      <c r="B94" s="10"/>
      <c r="C94" s="3" t="s">
        <v>56</v>
      </c>
      <c r="D94">
        <v>2.6120689655172415</v>
      </c>
      <c r="E94">
        <v>2.9066666666666667</v>
      </c>
    </row>
    <row r="95" spans="1:9">
      <c r="B95" s="10"/>
      <c r="C95" s="3" t="s">
        <v>38</v>
      </c>
      <c r="D95">
        <v>1.6181259524282783</v>
      </c>
      <c r="E95">
        <v>1.2168674698795181</v>
      </c>
    </row>
    <row r="96" spans="1:9">
      <c r="B96" s="10"/>
      <c r="C96" s="3" t="s">
        <v>39</v>
      </c>
      <c r="D96">
        <v>1.8316831683168318</v>
      </c>
      <c r="E96">
        <v>0.96685082872928174</v>
      </c>
    </row>
    <row r="97" spans="2:5">
      <c r="B97" s="10"/>
      <c r="C97" s="3" t="s">
        <v>40</v>
      </c>
      <c r="D97">
        <v>1.834710743801653</v>
      </c>
      <c r="E97">
        <v>0.75103734439834025</v>
      </c>
    </row>
    <row r="98" spans="2:5">
      <c r="B98" s="10" t="s">
        <v>62</v>
      </c>
      <c r="C98" s="3" t="s">
        <v>54</v>
      </c>
      <c r="D98">
        <v>31445.094687447629</v>
      </c>
      <c r="E98">
        <v>39246.290598290601</v>
      </c>
    </row>
    <row r="99" spans="2:5">
      <c r="B99" s="10"/>
      <c r="C99" s="3" t="s">
        <v>55</v>
      </c>
      <c r="D99">
        <v>25838.981595092024</v>
      </c>
      <c r="E99">
        <v>44210.462962962964</v>
      </c>
    </row>
    <row r="100" spans="2:5">
      <c r="B100" s="10"/>
      <c r="C100" s="3" t="s">
        <v>56</v>
      </c>
      <c r="D100">
        <v>25698.991416309014</v>
      </c>
      <c r="E100">
        <v>53241.373333333337</v>
      </c>
    </row>
    <row r="101" spans="2:5">
      <c r="B101" s="10"/>
      <c r="C101" s="3" t="s">
        <v>38</v>
      </c>
      <c r="D101">
        <v>29184.50059218318</v>
      </c>
      <c r="E101">
        <v>35897.560240963852</v>
      </c>
    </row>
    <row r="102" spans="2:5">
      <c r="B102" s="10"/>
      <c r="C102" s="3" t="s">
        <v>39</v>
      </c>
      <c r="D102">
        <v>26594.799999999999</v>
      </c>
      <c r="E102">
        <v>28417.718232044201</v>
      </c>
    </row>
    <row r="103" spans="2:5">
      <c r="B103" s="10"/>
      <c r="C103" s="3" t="s">
        <v>40</v>
      </c>
      <c r="D103">
        <v>25157.205533596836</v>
      </c>
      <c r="E103">
        <v>25593.829875518673</v>
      </c>
    </row>
  </sheetData>
  <mergeCells count="17">
    <mergeCell ref="B61:B62"/>
    <mergeCell ref="B63:B64"/>
    <mergeCell ref="B65:B67"/>
    <mergeCell ref="B92:B97"/>
    <mergeCell ref="B98:B103"/>
    <mergeCell ref="H3:H6"/>
    <mergeCell ref="H7:H10"/>
    <mergeCell ref="H11:H14"/>
    <mergeCell ref="B86:B91"/>
    <mergeCell ref="B72:B73"/>
    <mergeCell ref="B74:B75"/>
    <mergeCell ref="B76:B78"/>
    <mergeCell ref="B3:B12"/>
    <mergeCell ref="B13:B22"/>
    <mergeCell ref="B23:B32"/>
    <mergeCell ref="C50:D50"/>
    <mergeCell ref="E50:F5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4" sqref="A4:A12"/>
    </sheetView>
  </sheetViews>
  <sheetFormatPr baseColWidth="10" defaultRowHeight="15" x14ac:dyDescent="0"/>
  <sheetData>
    <row r="1" spans="1:5">
      <c r="A1" t="s">
        <v>80</v>
      </c>
      <c r="B1" s="8" t="s">
        <v>171</v>
      </c>
    </row>
    <row r="2" spans="1:5">
      <c r="B2" t="s">
        <v>81</v>
      </c>
      <c r="D2" t="s">
        <v>84</v>
      </c>
    </row>
    <row r="3" spans="1:5">
      <c r="B3" t="s">
        <v>82</v>
      </c>
      <c r="C3" t="s">
        <v>83</v>
      </c>
      <c r="D3" t="s">
        <v>82</v>
      </c>
      <c r="E3" t="s">
        <v>83</v>
      </c>
    </row>
    <row r="4" spans="1:5">
      <c r="A4" t="s">
        <v>43</v>
      </c>
      <c r="B4">
        <v>1.3308277410324252</v>
      </c>
      <c r="C4">
        <v>6.3532808949299397</v>
      </c>
      <c r="D4">
        <v>0.24060150375939848</v>
      </c>
      <c r="E4">
        <v>0.24324324324324326</v>
      </c>
    </row>
    <row r="5" spans="1:5">
      <c r="A5" t="s">
        <v>44</v>
      </c>
      <c r="B5">
        <v>1.7798494717439191</v>
      </c>
      <c r="C5">
        <v>4.8741928852421657</v>
      </c>
      <c r="D5">
        <v>0.21637426900584794</v>
      </c>
      <c r="E5">
        <v>0.3235294117647059</v>
      </c>
    </row>
    <row r="6" spans="1:5">
      <c r="A6" t="s">
        <v>45</v>
      </c>
      <c r="B6">
        <v>1.3937055908780855</v>
      </c>
      <c r="C6">
        <v>7.5535765759060585</v>
      </c>
      <c r="D6">
        <v>0.31439393939393939</v>
      </c>
      <c r="E6">
        <v>0.29126213592233008</v>
      </c>
    </row>
    <row r="7" spans="1:5">
      <c r="A7" t="s">
        <v>50</v>
      </c>
      <c r="B7">
        <v>3.4903978069635611</v>
      </c>
      <c r="C7">
        <v>1.390850520164356</v>
      </c>
    </row>
    <row r="8" spans="1:5">
      <c r="A8" t="s">
        <v>185</v>
      </c>
      <c r="B8">
        <v>1.1539686024483156</v>
      </c>
      <c r="C8">
        <v>8.8190961085341222</v>
      </c>
    </row>
    <row r="9" spans="1:5">
      <c r="A9" t="s">
        <v>186</v>
      </c>
      <c r="B9">
        <v>0.93852526015541948</v>
      </c>
      <c r="C9">
        <v>5.0290037174588793</v>
      </c>
    </row>
    <row r="10" spans="1:5">
      <c r="A10" t="s">
        <v>187</v>
      </c>
      <c r="C10">
        <v>2.5504554339350456</v>
      </c>
    </row>
    <row r="11" spans="1:5">
      <c r="A11" t="s">
        <v>188</v>
      </c>
      <c r="C11">
        <v>2.8447425019351149</v>
      </c>
    </row>
    <row r="12" spans="1:5">
      <c r="A12" t="s">
        <v>189</v>
      </c>
      <c r="C12">
        <v>4.6349035694977072</v>
      </c>
    </row>
    <row r="16" spans="1:5">
      <c r="A16" t="s">
        <v>85</v>
      </c>
      <c r="B16" s="7" t="s">
        <v>172</v>
      </c>
    </row>
    <row r="17" spans="1:3">
      <c r="B17" t="s">
        <v>86</v>
      </c>
    </row>
    <row r="18" spans="1:3">
      <c r="B18" t="s">
        <v>82</v>
      </c>
      <c r="C18" t="s">
        <v>83</v>
      </c>
    </row>
    <row r="19" spans="1:3">
      <c r="A19" t="s">
        <v>87</v>
      </c>
      <c r="B19">
        <v>21.470328288974784</v>
      </c>
      <c r="C19">
        <v>1.951117938565079</v>
      </c>
    </row>
    <row r="20" spans="1:3">
      <c r="A20" t="s">
        <v>88</v>
      </c>
      <c r="B20">
        <v>20.252771511049655</v>
      </c>
      <c r="C20">
        <v>1.2777126990324958</v>
      </c>
    </row>
    <row r="21" spans="1:3">
      <c r="A21" t="s">
        <v>89</v>
      </c>
      <c r="B21">
        <v>21.732514213523519</v>
      </c>
      <c r="C21">
        <v>2.0622843658384711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topLeftCell="A8" workbookViewId="0">
      <selection activeCell="A23" sqref="A23:H37"/>
    </sheetView>
  </sheetViews>
  <sheetFormatPr baseColWidth="10" defaultRowHeight="15" x14ac:dyDescent="0"/>
  <sheetData>
    <row r="2" spans="1:9">
      <c r="A2" t="s">
        <v>47</v>
      </c>
      <c r="B2" s="7" t="s">
        <v>173</v>
      </c>
    </row>
    <row r="3" spans="1:9">
      <c r="C3" t="s">
        <v>48</v>
      </c>
      <c r="D3" t="s">
        <v>49</v>
      </c>
    </row>
    <row r="4" spans="1:9">
      <c r="B4" t="s">
        <v>43</v>
      </c>
      <c r="C4">
        <v>18.300823271392463</v>
      </c>
      <c r="D4">
        <v>18.436384925254632</v>
      </c>
    </row>
    <row r="5" spans="1:9">
      <c r="B5" t="s">
        <v>44</v>
      </c>
      <c r="C5">
        <v>13.285042078492308</v>
      </c>
      <c r="D5">
        <v>12.200548847594977</v>
      </c>
    </row>
    <row r="6" spans="1:9">
      <c r="B6" t="s">
        <v>45</v>
      </c>
      <c r="C6">
        <v>16.5385217711843</v>
      </c>
      <c r="D6">
        <v>14.369535309389638</v>
      </c>
    </row>
    <row r="7" spans="1:9">
      <c r="B7" t="s">
        <v>50</v>
      </c>
      <c r="C7">
        <v>16.5385217711843</v>
      </c>
      <c r="D7">
        <v>16.267398463459969</v>
      </c>
    </row>
    <row r="9" spans="1:9">
      <c r="B9" t="s">
        <v>6</v>
      </c>
      <c r="C9">
        <f>AVERAGE(C4:C7)</f>
        <v>16.165727223063342</v>
      </c>
      <c r="D9">
        <f>AVERAGE(D4:D7)</f>
        <v>15.318466886424805</v>
      </c>
    </row>
    <row r="10" spans="1:9">
      <c r="B10" t="s">
        <v>8</v>
      </c>
      <c r="C10">
        <f>STDEV(C4:C7)/2</f>
        <v>1.0462207219304636</v>
      </c>
      <c r="D10">
        <f>STDEV(D4:D7)/2</f>
        <v>1.3305314749349115</v>
      </c>
    </row>
    <row r="13" spans="1:9">
      <c r="A13" t="s">
        <v>93</v>
      </c>
      <c r="B13" s="7" t="s">
        <v>174</v>
      </c>
    </row>
    <row r="14" spans="1:9">
      <c r="B14" t="s">
        <v>94</v>
      </c>
      <c r="F14" t="s">
        <v>99</v>
      </c>
    </row>
    <row r="15" spans="1:9">
      <c r="B15" t="s">
        <v>95</v>
      </c>
      <c r="C15" t="s">
        <v>96</v>
      </c>
      <c r="D15" t="s">
        <v>97</v>
      </c>
      <c r="E15" t="s">
        <v>98</v>
      </c>
      <c r="F15" t="s">
        <v>95</v>
      </c>
      <c r="G15" t="s">
        <v>96</v>
      </c>
      <c r="H15" t="s">
        <v>97</v>
      </c>
      <c r="I15" t="s">
        <v>98</v>
      </c>
    </row>
    <row r="16" spans="1:9">
      <c r="A16" t="s">
        <v>87</v>
      </c>
      <c r="B16">
        <v>0</v>
      </c>
      <c r="C16">
        <v>0</v>
      </c>
      <c r="D16">
        <v>0.95</v>
      </c>
      <c r="E16">
        <v>1</v>
      </c>
      <c r="F16">
        <v>0</v>
      </c>
      <c r="G16">
        <v>0</v>
      </c>
      <c r="H16">
        <v>0.9375</v>
      </c>
      <c r="I16">
        <v>0.875</v>
      </c>
    </row>
    <row r="17" spans="1:9">
      <c r="A17" t="s">
        <v>88</v>
      </c>
      <c r="B17">
        <v>0</v>
      </c>
      <c r="C17">
        <v>0</v>
      </c>
      <c r="D17">
        <v>0.94444444444444442</v>
      </c>
      <c r="E17">
        <v>0.94444444444444442</v>
      </c>
      <c r="F17">
        <v>0</v>
      </c>
      <c r="G17">
        <v>0</v>
      </c>
      <c r="H17">
        <v>1</v>
      </c>
      <c r="I17">
        <v>0.88888888888888884</v>
      </c>
    </row>
    <row r="18" spans="1:9">
      <c r="A18" t="s">
        <v>89</v>
      </c>
      <c r="B18">
        <v>0</v>
      </c>
      <c r="C18">
        <v>0</v>
      </c>
      <c r="D18">
        <v>0.94736842105263153</v>
      </c>
      <c r="E18">
        <v>0.9285714285714286</v>
      </c>
      <c r="F18">
        <v>0</v>
      </c>
      <c r="G18">
        <v>0</v>
      </c>
      <c r="H18">
        <v>1</v>
      </c>
      <c r="I18">
        <v>0.85</v>
      </c>
    </row>
    <row r="19" spans="1:9">
      <c r="A19" t="s">
        <v>90</v>
      </c>
      <c r="B19">
        <v>0</v>
      </c>
      <c r="C19">
        <v>0</v>
      </c>
      <c r="D19">
        <v>0.93333333333333335</v>
      </c>
      <c r="E19">
        <v>0.93333333333333335</v>
      </c>
      <c r="G19">
        <v>0</v>
      </c>
      <c r="H19">
        <v>1</v>
      </c>
      <c r="I19">
        <v>0.84615384615384615</v>
      </c>
    </row>
    <row r="20" spans="1:9">
      <c r="A20" t="s">
        <v>91</v>
      </c>
      <c r="G20">
        <v>0</v>
      </c>
      <c r="H20">
        <v>1</v>
      </c>
      <c r="I20">
        <v>0.90909090909090906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L16"/>
  <sheetViews>
    <sheetView topLeftCell="G1" workbookViewId="0">
      <selection activeCell="G12" sqref="G12"/>
    </sheetView>
  </sheetViews>
  <sheetFormatPr baseColWidth="10" defaultRowHeight="15" x14ac:dyDescent="0"/>
  <sheetData>
    <row r="2" spans="7:12">
      <c r="G2" t="s">
        <v>196</v>
      </c>
      <c r="H2" t="s">
        <v>175</v>
      </c>
    </row>
    <row r="3" spans="7:12">
      <c r="I3" t="s">
        <v>1</v>
      </c>
      <c r="J3" t="s">
        <v>2</v>
      </c>
    </row>
    <row r="4" spans="7:12">
      <c r="H4" t="s">
        <v>43</v>
      </c>
      <c r="I4">
        <v>19.52</v>
      </c>
      <c r="J4">
        <v>8.5399999999999991</v>
      </c>
    </row>
    <row r="5" spans="7:12">
      <c r="H5" t="s">
        <v>44</v>
      </c>
      <c r="I5">
        <v>10.57</v>
      </c>
      <c r="J5">
        <v>19.52</v>
      </c>
    </row>
    <row r="6" spans="7:12">
      <c r="H6" t="s">
        <v>45</v>
      </c>
      <c r="I6">
        <v>17.079999999999998</v>
      </c>
      <c r="J6">
        <v>20.329999999999998</v>
      </c>
    </row>
    <row r="8" spans="7:12">
      <c r="H8" t="s">
        <v>6</v>
      </c>
      <c r="I8">
        <f>AVERAGE(I4:I6)</f>
        <v>15.723333333333334</v>
      </c>
      <c r="J8">
        <f>AVERAGE(J4:J6)</f>
        <v>16.13</v>
      </c>
    </row>
    <row r="9" spans="7:12">
      <c r="H9" t="s">
        <v>8</v>
      </c>
      <c r="I9">
        <f>STDEV(I4:I6)/SQRT(3)</f>
        <v>2.671206552186562</v>
      </c>
      <c r="J9">
        <f>STDEV(J4:J6)/SQRT(3)</f>
        <v>3.8021967334686946</v>
      </c>
    </row>
    <row r="11" spans="7:12">
      <c r="G11" t="s">
        <v>202</v>
      </c>
      <c r="H11" s="7" t="s">
        <v>176</v>
      </c>
    </row>
    <row r="12" spans="7:12">
      <c r="I12" t="s">
        <v>92</v>
      </c>
      <c r="K12" t="s">
        <v>84</v>
      </c>
    </row>
    <row r="13" spans="7:12">
      <c r="I13" t="s">
        <v>1</v>
      </c>
      <c r="J13" t="s">
        <v>2</v>
      </c>
      <c r="K13" t="s">
        <v>1</v>
      </c>
      <c r="L13" t="s">
        <v>2</v>
      </c>
    </row>
    <row r="14" spans="7:12">
      <c r="H14" t="s">
        <v>87</v>
      </c>
      <c r="I14">
        <v>83.94</v>
      </c>
      <c r="J14">
        <v>146.41</v>
      </c>
      <c r="K14">
        <v>0.13</v>
      </c>
      <c r="L14">
        <v>0.1</v>
      </c>
    </row>
    <row r="15" spans="7:12">
      <c r="H15" t="s">
        <v>88</v>
      </c>
      <c r="I15">
        <v>115.66</v>
      </c>
      <c r="J15">
        <v>65.88</v>
      </c>
      <c r="K15">
        <v>0.09</v>
      </c>
      <c r="L15">
        <v>0.15</v>
      </c>
    </row>
    <row r="16" spans="7:12">
      <c r="H16" t="s">
        <v>89</v>
      </c>
      <c r="I16">
        <v>182.52</v>
      </c>
      <c r="J16">
        <v>78.08</v>
      </c>
      <c r="K16">
        <v>0.17</v>
      </c>
      <c r="L16">
        <v>0.13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Fig.1</vt:lpstr>
      <vt:lpstr>Fig.2</vt:lpstr>
      <vt:lpstr>Fig.3</vt:lpstr>
      <vt:lpstr>Fig.4</vt:lpstr>
      <vt:lpstr>Fig.6</vt:lpstr>
      <vt:lpstr>Fig.7</vt:lpstr>
      <vt:lpstr>Fig.8</vt:lpstr>
      <vt:lpstr>Suuplementary Fig.1</vt:lpstr>
      <vt:lpstr>Supplementary Fig.2</vt:lpstr>
      <vt:lpstr>Supplementary Fig.3</vt:lpstr>
      <vt:lpstr>Suplementary Fig.4</vt:lpstr>
      <vt:lpstr>Supplementary Fig. 5</vt:lpstr>
      <vt:lpstr>Suuplementary Fig.6</vt:lpstr>
      <vt:lpstr>Suuplementary Fig.7</vt:lpstr>
      <vt:lpstr>Suuplementary Fig.8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</dc:creator>
  <cp:lastModifiedBy>yao</cp:lastModifiedBy>
  <dcterms:created xsi:type="dcterms:W3CDTF">2020-12-14T09:32:54Z</dcterms:created>
  <dcterms:modified xsi:type="dcterms:W3CDTF">2021-01-26T14:14:04Z</dcterms:modified>
</cp:coreProperties>
</file>