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" documentId="13_ncr:1_{5263D8E7-46C9-4777-818F-1414D34EABA0}" xr6:coauthVersionLast="45" xr6:coauthVersionMax="45" xr10:uidLastSave="{646CA9C4-F48E-43A0-AB53-110F294595B7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2" i="3" l="1"/>
  <c r="K42" i="3"/>
  <c r="J42" i="3"/>
  <c r="I42" i="3"/>
  <c r="H42" i="3"/>
  <c r="G42" i="3"/>
  <c r="F42" i="3"/>
  <c r="E42" i="3"/>
  <c r="L41" i="3"/>
  <c r="K41" i="3"/>
  <c r="J41" i="3"/>
  <c r="I41" i="3"/>
  <c r="H41" i="3"/>
  <c r="G41" i="3"/>
  <c r="F41" i="3"/>
  <c r="E41" i="3"/>
  <c r="L40" i="3"/>
  <c r="K40" i="3"/>
  <c r="J40" i="3"/>
  <c r="I40" i="3"/>
  <c r="H40" i="3"/>
  <c r="G40" i="3"/>
  <c r="F40" i="3"/>
  <c r="E40" i="3"/>
  <c r="L39" i="3"/>
  <c r="K39" i="3"/>
  <c r="J39" i="3"/>
  <c r="I39" i="3"/>
  <c r="H39" i="3"/>
  <c r="G39" i="3"/>
  <c r="F39" i="3"/>
  <c r="E39" i="3"/>
  <c r="O40" i="3" s="1"/>
  <c r="P39" i="2"/>
  <c r="O39" i="2"/>
  <c r="O40" i="2" s="1"/>
  <c r="N39" i="2"/>
  <c r="N40" i="2" s="1"/>
  <c r="M39" i="2"/>
  <c r="M40" i="2" s="1"/>
  <c r="L39" i="2"/>
  <c r="K39" i="2"/>
  <c r="K40" i="2" s="1"/>
  <c r="J39" i="2"/>
  <c r="I39" i="2"/>
  <c r="I40" i="2" s="1"/>
  <c r="H39" i="2"/>
  <c r="O38" i="2"/>
  <c r="M38" i="2"/>
  <c r="P37" i="2"/>
  <c r="P38" i="2" s="1"/>
  <c r="O37" i="2"/>
  <c r="N37" i="2"/>
  <c r="N38" i="2" s="1"/>
  <c r="M37" i="2"/>
  <c r="L37" i="2"/>
  <c r="L38" i="2" s="1"/>
  <c r="K37" i="2"/>
  <c r="K38" i="2" s="1"/>
  <c r="J37" i="2"/>
  <c r="J38" i="2" s="1"/>
  <c r="I37" i="2"/>
  <c r="I38" i="2" s="1"/>
  <c r="H37" i="2"/>
  <c r="H38" i="2" s="1"/>
  <c r="P35" i="2"/>
  <c r="O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G46" i="3" l="1"/>
  <c r="G48" i="3"/>
  <c r="G45" i="3"/>
  <c r="G47" i="3"/>
  <c r="L45" i="3"/>
  <c r="L46" i="3"/>
  <c r="L47" i="3"/>
  <c r="L48" i="3"/>
  <c r="L54" i="3" s="1"/>
  <c r="E47" i="3"/>
  <c r="E46" i="3"/>
  <c r="E48" i="3"/>
  <c r="E45" i="3"/>
  <c r="F45" i="3"/>
  <c r="F46" i="3"/>
  <c r="F47" i="3"/>
  <c r="F48" i="3"/>
  <c r="G54" i="3"/>
  <c r="G55" i="3" s="1"/>
  <c r="G53" i="3"/>
  <c r="G52" i="3"/>
  <c r="H46" i="3"/>
  <c r="H47" i="3"/>
  <c r="I45" i="3"/>
  <c r="I46" i="3"/>
  <c r="I47" i="3"/>
  <c r="I48" i="3"/>
  <c r="J45" i="3"/>
  <c r="J46" i="3"/>
  <c r="J47" i="3"/>
  <c r="J48" i="3"/>
  <c r="L52" i="3"/>
  <c r="H45" i="3"/>
  <c r="H48" i="3"/>
  <c r="K45" i="3"/>
  <c r="K46" i="3"/>
  <c r="K47" i="3"/>
  <c r="K48" i="3"/>
  <c r="H40" i="2"/>
  <c r="P40" i="2"/>
  <c r="J40" i="2"/>
  <c r="L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L53" i="3" l="1"/>
  <c r="H54" i="3"/>
  <c r="H53" i="3"/>
  <c r="H52" i="3"/>
  <c r="L55" i="3"/>
  <c r="F52" i="3"/>
  <c r="F54" i="3"/>
  <c r="F55" i="3" s="1"/>
  <c r="F53" i="3"/>
  <c r="J54" i="3"/>
  <c r="J53" i="3"/>
  <c r="J52" i="3"/>
  <c r="I54" i="3"/>
  <c r="I53" i="3"/>
  <c r="I52" i="3"/>
  <c r="E53" i="3"/>
  <c r="E54" i="3"/>
  <c r="E55" i="3" s="1"/>
  <c r="E52" i="3"/>
  <c r="K54" i="3"/>
  <c r="K53" i="3"/>
  <c r="K52" i="3"/>
  <c r="N58" i="2"/>
  <c r="N56" i="2"/>
  <c r="N57" i="2" s="1"/>
  <c r="N54" i="2"/>
  <c r="N55" i="2" s="1"/>
  <c r="J58" i="2"/>
  <c r="J56" i="2"/>
  <c r="J57" i="2" s="1"/>
  <c r="J54" i="2"/>
  <c r="J55" i="2" s="1"/>
  <c r="M58" i="2"/>
  <c r="M56" i="2"/>
  <c r="M57" i="2" s="1"/>
  <c r="M54" i="2"/>
  <c r="M55" i="2" s="1"/>
  <c r="I58" i="2"/>
  <c r="I56" i="2"/>
  <c r="I57" i="2" s="1"/>
  <c r="I54" i="2"/>
  <c r="I55" i="2" s="1"/>
  <c r="O58" i="2"/>
  <c r="O56" i="2"/>
  <c r="O57" i="2" s="1"/>
  <c r="O54" i="2"/>
  <c r="J64" i="2" s="1"/>
  <c r="K54" i="2"/>
  <c r="K55" i="2" s="1"/>
  <c r="K58" i="2"/>
  <c r="K56" i="2"/>
  <c r="K57" i="2" s="1"/>
  <c r="L58" i="2"/>
  <c r="L56" i="2"/>
  <c r="L57" i="2" s="1"/>
  <c r="L54" i="2"/>
  <c r="L55" i="2" s="1"/>
  <c r="H58" i="2"/>
  <c r="H56" i="2"/>
  <c r="H57" i="2" s="1"/>
  <c r="H54" i="2"/>
  <c r="O40" i="1"/>
  <c r="K40" i="1"/>
  <c r="I40" i="1"/>
  <c r="M40" i="1"/>
  <c r="H40" i="1"/>
  <c r="J40" i="1"/>
  <c r="L40" i="1"/>
  <c r="N40" i="1"/>
  <c r="P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J55" i="3" l="1"/>
  <c r="K55" i="3"/>
  <c r="H55" i="3"/>
  <c r="N65" i="2"/>
  <c r="H63" i="2"/>
  <c r="L63" i="2"/>
  <c r="H64" i="2"/>
  <c r="K63" i="2"/>
  <c r="K65" i="2"/>
  <c r="K72" i="2" s="1"/>
  <c r="N64" i="2"/>
  <c r="H65" i="2"/>
  <c r="K66" i="2"/>
  <c r="L64" i="2"/>
  <c r="O65" i="2"/>
  <c r="M63" i="2"/>
  <c r="J65" i="2"/>
  <c r="J66" i="2"/>
  <c r="H66" i="2"/>
  <c r="I65" i="2"/>
  <c r="N66" i="2"/>
  <c r="L65" i="2"/>
  <c r="M64" i="2"/>
  <c r="L66" i="2"/>
  <c r="L72" i="2" s="1"/>
  <c r="O63" i="2"/>
  <c r="M65" i="2"/>
  <c r="M72" i="2" s="1"/>
  <c r="I55" i="3"/>
  <c r="I64" i="2"/>
  <c r="K64" i="2"/>
  <c r="I66" i="2"/>
  <c r="N63" i="2"/>
  <c r="N70" i="2" s="1"/>
  <c r="O64" i="2"/>
  <c r="M66" i="2"/>
  <c r="H55" i="2"/>
  <c r="O79" i="2"/>
  <c r="H59" i="2"/>
  <c r="H76" i="2"/>
  <c r="L71" i="2"/>
  <c r="L70" i="2"/>
  <c r="K71" i="2"/>
  <c r="I59" i="2"/>
  <c r="I76" i="2"/>
  <c r="J59" i="2"/>
  <c r="J76" i="2"/>
  <c r="N72" i="2"/>
  <c r="N71" i="2"/>
  <c r="H72" i="2"/>
  <c r="H71" i="2"/>
  <c r="H70" i="2"/>
  <c r="L59" i="2"/>
  <c r="L76" i="2"/>
  <c r="H77" i="2"/>
  <c r="L77" i="2"/>
  <c r="H78" i="2"/>
  <c r="L78" i="2"/>
  <c r="H79" i="2"/>
  <c r="L79" i="2"/>
  <c r="K59" i="2"/>
  <c r="K76" i="2"/>
  <c r="O55" i="2"/>
  <c r="O66" i="2"/>
  <c r="O72" i="2" s="1"/>
  <c r="O59" i="2"/>
  <c r="O76" i="2"/>
  <c r="K77" i="2"/>
  <c r="O77" i="2"/>
  <c r="K78" i="2"/>
  <c r="O78" i="2"/>
  <c r="K79" i="2"/>
  <c r="I63" i="2"/>
  <c r="M59" i="2"/>
  <c r="M76" i="2"/>
  <c r="I77" i="2"/>
  <c r="M77" i="2"/>
  <c r="I78" i="2"/>
  <c r="M78" i="2"/>
  <c r="I79" i="2"/>
  <c r="M79" i="2"/>
  <c r="J63" i="2"/>
  <c r="N59" i="2"/>
  <c r="N76" i="2"/>
  <c r="J77" i="2"/>
  <c r="N77" i="2"/>
  <c r="J78" i="2"/>
  <c r="N78" i="2"/>
  <c r="J79" i="2"/>
  <c r="N79" i="2"/>
  <c r="O58" i="1"/>
  <c r="O56" i="1"/>
  <c r="O57" i="1" s="1"/>
  <c r="O54" i="1"/>
  <c r="H63" i="1" s="1"/>
  <c r="K54" i="1"/>
  <c r="K55" i="1" s="1"/>
  <c r="K58" i="1"/>
  <c r="K59" i="1" s="1"/>
  <c r="K56" i="1"/>
  <c r="K57" i="1" s="1"/>
  <c r="L58" i="1"/>
  <c r="L56" i="1"/>
  <c r="L57" i="1" s="1"/>
  <c r="L54" i="1"/>
  <c r="L55" i="1" s="1"/>
  <c r="H58" i="1"/>
  <c r="H56" i="1"/>
  <c r="H57" i="1" s="1"/>
  <c r="H54" i="1"/>
  <c r="O78" i="1" s="1"/>
  <c r="I78" i="1"/>
  <c r="M58" i="1"/>
  <c r="M56" i="1"/>
  <c r="M57" i="1" s="1"/>
  <c r="M54" i="1"/>
  <c r="M55" i="1" s="1"/>
  <c r="I63" i="1"/>
  <c r="I58" i="1"/>
  <c r="I56" i="1"/>
  <c r="I57" i="1" s="1"/>
  <c r="I54" i="1"/>
  <c r="I55" i="1" s="1"/>
  <c r="N79" i="1"/>
  <c r="N78" i="1"/>
  <c r="N77" i="1"/>
  <c r="N76" i="1"/>
  <c r="N58" i="1"/>
  <c r="N56" i="1"/>
  <c r="N57" i="1" s="1"/>
  <c r="N54" i="1"/>
  <c r="N55" i="1" s="1"/>
  <c r="J76" i="1"/>
  <c r="J58" i="1"/>
  <c r="J56" i="1"/>
  <c r="J57" i="1" s="1"/>
  <c r="J54" i="1"/>
  <c r="J55" i="1" s="1"/>
  <c r="K70" i="2" l="1"/>
  <c r="M70" i="2"/>
  <c r="M71" i="2"/>
  <c r="M85" i="2"/>
  <c r="M84" i="2"/>
  <c r="M83" i="2"/>
  <c r="I72" i="2"/>
  <c r="I71" i="2"/>
  <c r="I70" i="2"/>
  <c r="O85" i="2"/>
  <c r="O84" i="2"/>
  <c r="O83" i="2"/>
  <c r="K85" i="2"/>
  <c r="K84" i="2"/>
  <c r="K83" i="2"/>
  <c r="L85" i="2"/>
  <c r="L84" i="2"/>
  <c r="L83" i="2"/>
  <c r="H73" i="2"/>
  <c r="J85" i="2"/>
  <c r="J84" i="2"/>
  <c r="J83" i="2"/>
  <c r="M73" i="2"/>
  <c r="O71" i="2"/>
  <c r="K73" i="2"/>
  <c r="H85" i="2"/>
  <c r="H84" i="2"/>
  <c r="H83" i="2"/>
  <c r="N85" i="2"/>
  <c r="N84" i="2"/>
  <c r="N83" i="2"/>
  <c r="J72" i="2"/>
  <c r="J71" i="2"/>
  <c r="J70" i="2"/>
  <c r="N73" i="2"/>
  <c r="I85" i="2"/>
  <c r="I84" i="2"/>
  <c r="I83" i="2"/>
  <c r="O70" i="2"/>
  <c r="O73" i="2" s="1"/>
  <c r="L73" i="2"/>
  <c r="I77" i="1"/>
  <c r="I84" i="1" s="1"/>
  <c r="I79" i="1"/>
  <c r="H77" i="1"/>
  <c r="H78" i="1"/>
  <c r="H79" i="1"/>
  <c r="K76" i="1"/>
  <c r="K77" i="1"/>
  <c r="K78" i="1"/>
  <c r="K79" i="1"/>
  <c r="K85" i="1" s="1"/>
  <c r="J63" i="1"/>
  <c r="J77" i="1"/>
  <c r="J78" i="1"/>
  <c r="J79" i="1"/>
  <c r="I76" i="1"/>
  <c r="M76" i="1"/>
  <c r="M77" i="1"/>
  <c r="M78" i="1"/>
  <c r="M79" i="1"/>
  <c r="L76" i="1"/>
  <c r="L77" i="1"/>
  <c r="L78" i="1"/>
  <c r="L79" i="1"/>
  <c r="O76" i="1"/>
  <c r="O77" i="1"/>
  <c r="N59" i="1"/>
  <c r="N85" i="1"/>
  <c r="N84" i="1"/>
  <c r="N83" i="1"/>
  <c r="M59" i="1"/>
  <c r="L59" i="1"/>
  <c r="O55" i="1"/>
  <c r="O66" i="1"/>
  <c r="O59" i="1"/>
  <c r="J59" i="1"/>
  <c r="J85" i="1"/>
  <c r="N63" i="1"/>
  <c r="J64" i="1"/>
  <c r="N64" i="1"/>
  <c r="J65" i="1"/>
  <c r="N65" i="1"/>
  <c r="J66" i="1"/>
  <c r="N66" i="1"/>
  <c r="I59" i="1"/>
  <c r="I85" i="1"/>
  <c r="M63" i="1"/>
  <c r="I64" i="1"/>
  <c r="M64" i="1"/>
  <c r="I65" i="1"/>
  <c r="M65" i="1"/>
  <c r="I66" i="1"/>
  <c r="M66" i="1"/>
  <c r="H55" i="1"/>
  <c r="O79" i="1"/>
  <c r="H59" i="1"/>
  <c r="H76" i="1"/>
  <c r="L63" i="1"/>
  <c r="H64" i="1"/>
  <c r="L64" i="1"/>
  <c r="H65" i="1"/>
  <c r="L65" i="1"/>
  <c r="H66" i="1"/>
  <c r="L66" i="1"/>
  <c r="K63" i="1"/>
  <c r="O63" i="1"/>
  <c r="K64" i="1"/>
  <c r="O64" i="1"/>
  <c r="K65" i="1"/>
  <c r="O65" i="1"/>
  <c r="K66" i="1"/>
  <c r="K83" i="1" l="1"/>
  <c r="I83" i="1"/>
  <c r="J83" i="1"/>
  <c r="I86" i="2"/>
  <c r="J73" i="2"/>
  <c r="H86" i="2"/>
  <c r="J86" i="2"/>
  <c r="L86" i="2"/>
  <c r="O86" i="2"/>
  <c r="M86" i="2"/>
  <c r="N86" i="2"/>
  <c r="K86" i="2"/>
  <c r="I73" i="2"/>
  <c r="O85" i="1"/>
  <c r="J84" i="1"/>
  <c r="K84" i="1"/>
  <c r="H71" i="1"/>
  <c r="J71" i="1"/>
  <c r="O84" i="1"/>
  <c r="H72" i="1"/>
  <c r="H73" i="1" s="1"/>
  <c r="J72" i="1"/>
  <c r="L85" i="1"/>
  <c r="M85" i="1"/>
  <c r="I72" i="1"/>
  <c r="L84" i="1"/>
  <c r="H70" i="1"/>
  <c r="M84" i="1"/>
  <c r="J70" i="1"/>
  <c r="L83" i="1"/>
  <c r="M83" i="1"/>
  <c r="O72" i="1"/>
  <c r="O71" i="1"/>
  <c r="O70" i="1"/>
  <c r="L72" i="1"/>
  <c r="L71" i="1"/>
  <c r="L70" i="1"/>
  <c r="I86" i="1"/>
  <c r="N72" i="1"/>
  <c r="N71" i="1"/>
  <c r="N70" i="1"/>
  <c r="I71" i="1"/>
  <c r="N86" i="1"/>
  <c r="K72" i="1"/>
  <c r="K71" i="1"/>
  <c r="K70" i="1"/>
  <c r="H85" i="1"/>
  <c r="H84" i="1"/>
  <c r="H83" i="1"/>
  <c r="M72" i="1"/>
  <c r="M71" i="1"/>
  <c r="M70" i="1"/>
  <c r="J86" i="1"/>
  <c r="O83" i="1"/>
  <c r="O86" i="1" s="1"/>
  <c r="K86" i="1"/>
  <c r="M86" i="1"/>
  <c r="I70" i="1"/>
  <c r="I73" i="1" l="1"/>
  <c r="L86" i="1"/>
  <c r="J73" i="1"/>
  <c r="H86" i="1"/>
  <c r="O73" i="1"/>
  <c r="M73" i="1"/>
  <c r="K73" i="1"/>
  <c r="N73" i="1"/>
  <c r="L73" i="1"/>
</calcChain>
</file>

<file path=xl/sharedStrings.xml><?xml version="1.0" encoding="utf-8"?>
<sst xmlns="http://schemas.openxmlformats.org/spreadsheetml/2006/main" count="255" uniqueCount="62">
  <si>
    <t>version,4</t>
  </si>
  <si>
    <t>ProtocolHeader</t>
  </si>
  <si>
    <t>,Version,1.0,Label,MTT_005A_20191209,ReaderType,0,DateRead,12/27/2019 1:32:41 AM,InstrumentSN,SN: 512734004,</t>
  </si>
  <si>
    <t xml:space="preserve">,Result,0,Prefix,05A_4_2_Cis,WellMap,0007FE7FE7FE7FE7FE7FE000,RefWellMap,000000000000000000000000,RunCount,1,Kinetics,False,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</si>
  <si>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</si>
  <si>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</si>
  <si>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</si>
  <si>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</si>
  <si>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</si>
  <si>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</si>
  <si>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,B,X,0.0491499,0.05234848,0.05325006,0.05251607,0.05338999,0.0521228,0.0530973,0.05274425,0.05326285,0.05259524,X</t>
  </si>
  <si>
    <t>,C,X,0.05238223,0.3399565,0.3494528,0.3539315,0.3599783,0.3529912,0.3231965,0.2299626,0.1479244,0.1427226,X</t>
  </si>
  <si>
    <t>,D,X,0.05304255,0.3650883,0.356425,0.3599145,0.368328,0.3600161,0.3263406,0.2222375,0.1496869,0.1352916,X</t>
  </si>
  <si>
    <t>,E,X,0.05119921,0.3599334,0.3622644,0.3547502,0.3667771,0.3712766,0.3451797,0.2275017,0.1501137,0.1367038,X</t>
  </si>
  <si>
    <t>,F,X,0.05177288,0.3620768,0.3623429,0.3602714,0.3773206,0.3609623,0.3416339,0.2312573,0.1511658,0.05289805,X</t>
  </si>
  <si>
    <t>,G,X,0.05040148,0.05063903,0.05140353,0.0537634,0.05339698,0.0534425,0.05316494,0.0515498,0.05271515,0.05079089,X</t>
  </si>
  <si>
    <t>,H,X,X,X,X,X,X,X,X,X,X,X,X</t>
  </si>
  <si>
    <t>Cytotox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</si>
  <si>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</si>
  <si>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</si>
  <si>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</si>
  <si>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</si>
  <si>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</si>
  <si>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</si>
  <si>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</si>
  <si>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</si>
  <si>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</si>
  <si>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</si>
  <si>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</si>
  <si>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</si>
  <si>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</si>
  <si>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</si>
  <si>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Age of cells</t>
  </si>
  <si>
    <t>13d</t>
  </si>
  <si>
    <t>Agent</t>
  </si>
  <si>
    <t>Cisplatin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</si>
  <si>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</si>
  <si>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</si>
  <si>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</si>
  <si>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</si>
  <si>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</si>
  <si>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</si>
  <si>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</si>
  <si>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</si>
  <si>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</si>
  <si>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</si>
  <si>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iPSC_DSN_005A_20191209_2_d13</t>
  </si>
  <si>
    <t>,Version,1,Label,CytoTox-Fluor,ReaderType,2,DateRead,12/23/2019 8:48:31 PM,InstrumentSN,SN: 512734004,FluoOpticalKitID,PN:9300-046 SN:31000001DD35142D SIG:BLUE,</t>
  </si>
  <si>
    <t xml:space="preserve">,Result,0,Prefix,05A_4_2_Cis,WellMap,0007FE7FE7FE7FE7FE7FE000,RunCount,1,Kinetics,False, </t>
  </si>
  <si>
    <t>,Read 1</t>
  </si>
  <si>
    <t>,B,X,569.686,568.332,570.25,569.639,567.183,568.574,569.551,568.905,566.827,566.936,X</t>
  </si>
  <si>
    <t>,C,X,567.823,7741.49,7672.61,7160.42,7511.61,7845.57,8968.7,10384.9,234715,2195.52,X</t>
  </si>
  <si>
    <t>,D,X,570.002,7921.73,7684,7312.21,7603.46,8219.11,8615.38,11468.5,197831,2308.31,X</t>
  </si>
  <si>
    <t>,E,X,567.483,7714.52,7180.69,7261.65,7638.28,7741.52,7512.98,11522,150539,2313.57,X</t>
  </si>
  <si>
    <t>,F,X,567.426,7925.01,8425.67,8336.9,7558.75,8727.65,9218.53,10003.1,103336,568.747,X</t>
  </si>
  <si>
    <t>,G,X,568.51,567.612,567.927,568.753,566.415,570.612,567.741,567.949,568.909,567.956,X</t>
  </si>
  <si>
    <t>Proteases [% of full kill]</t>
  </si>
  <si>
    <t>Proteases [% of vehicle]</t>
  </si>
  <si>
    <t>Live/Dead</t>
  </si>
  <si>
    <t>MTT</t>
  </si>
  <si>
    <t>% of Vehicle</t>
  </si>
  <si>
    <t>66) Exp_20191223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</si>
</sst>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145677</xdr:colOff>
      <xdr:row>4</xdr:row>
      <xdr:rowOff>78442</xdr:rowOff>
    </xdr:from>
    <xdr:to>
      <xdr:col>15</xdr:col>
      <xdr:colOff>481853</xdr:colOff>
      <xdr:row>23</xdr:row>
      <xdr:rowOff>140074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77" y="840442"/>
          <a:ext cx="4908176" cy="36811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4</xdr:row>
      <xdr:rowOff>95250</xdr:rowOff>
    </xdr:from>
    <xdr:to>
      <xdr:col>13</xdr:col>
      <xdr:colOff>15875</xdr:colOff>
      <xdr:row>22</xdr:row>
      <xdr:rowOff>28575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8775" y="857250"/>
          <a:ext cx="4483100" cy="3362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10</xdr:col>
      <xdr:colOff>355600</xdr:colOff>
      <xdr:row>17</xdr:row>
      <xdr:rowOff>104775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F8074BC-CF35-4329-9687-D89B80E239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0" y="190500"/>
          <a:ext cx="4203700" cy="31527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472888</xdr:colOff>
          <xdr:row>1</xdr:row>
          <xdr:rowOff>22412</xdr:rowOff>
        </xdr:from>
        <xdr:to>
          <xdr:col>15</xdr:col>
          <xdr:colOff>648325</xdr:colOff>
          <xdr:row>17</xdr:row>
          <xdr:rowOff>76200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C90BED69-498E-40EF-949C-FED92F91C9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zoomScale="85" zoomScaleNormal="85" workbookViewId="0">
      <selection activeCell="C43" sqref="C43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5" spans="1:17" x14ac:dyDescent="0.25">
      <c r="A25" s="1" t="s">
        <v>61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46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43808</v>
      </c>
      <c r="F27" s="5"/>
      <c r="G27" s="5">
        <v>4.9149900000000003E-2</v>
      </c>
      <c r="H27" s="5">
        <v>5.2348480000000003E-2</v>
      </c>
      <c r="I27" s="5">
        <v>5.3250060000000002E-2</v>
      </c>
      <c r="J27" s="5">
        <v>5.2516069999999998E-2</v>
      </c>
      <c r="K27" s="5">
        <v>5.3389989999999998E-2</v>
      </c>
      <c r="L27" s="5">
        <v>5.2122799999999997E-2</v>
      </c>
      <c r="M27" s="5">
        <v>5.30973E-2</v>
      </c>
      <c r="N27" s="5">
        <v>5.2744249999999999E-2</v>
      </c>
      <c r="O27" s="5">
        <v>5.326285E-2</v>
      </c>
      <c r="P27" s="5">
        <v>5.2595240000000001E-2</v>
      </c>
      <c r="Q27" s="5"/>
    </row>
    <row r="28" spans="1:17" x14ac:dyDescent="0.25">
      <c r="A28" t="s">
        <v>32</v>
      </c>
      <c r="C28" t="s">
        <v>33</v>
      </c>
      <c r="F28" s="6"/>
      <c r="G28" s="6">
        <v>5.2382230000000002E-2</v>
      </c>
      <c r="H28" s="7">
        <v>0.33995649999999999</v>
      </c>
      <c r="I28" s="8">
        <v>0.34945280000000001</v>
      </c>
      <c r="J28" s="8">
        <v>0.35393150000000001</v>
      </c>
      <c r="K28" s="8">
        <v>0.35997829999999997</v>
      </c>
      <c r="L28" s="8">
        <v>0.3529912</v>
      </c>
      <c r="M28" s="8">
        <v>0.3231965</v>
      </c>
      <c r="N28" s="8">
        <v>0.22996259999999999</v>
      </c>
      <c r="O28" s="8">
        <v>0.14792440000000001</v>
      </c>
      <c r="P28" s="9">
        <v>0.14272260000000001</v>
      </c>
      <c r="Q28" s="6"/>
    </row>
    <row r="29" spans="1:17" x14ac:dyDescent="0.25">
      <c r="A29" t="s">
        <v>34</v>
      </c>
      <c r="C29" t="s">
        <v>35</v>
      </c>
      <c r="F29" s="6"/>
      <c r="G29" s="6">
        <v>5.3042550000000001E-2</v>
      </c>
      <c r="H29" s="10">
        <v>0.36508829999999998</v>
      </c>
      <c r="I29" s="11">
        <v>0.35642499999999999</v>
      </c>
      <c r="J29" s="11">
        <v>0.35991450000000003</v>
      </c>
      <c r="K29" s="11">
        <v>0.36832799999999999</v>
      </c>
      <c r="L29" s="11">
        <v>0.36001610000000001</v>
      </c>
      <c r="M29" s="11">
        <v>0.32634059999999998</v>
      </c>
      <c r="N29" s="11">
        <v>0.2222375</v>
      </c>
      <c r="O29" s="11">
        <v>0.14968690000000001</v>
      </c>
      <c r="P29" s="12">
        <v>0.13529160000000001</v>
      </c>
      <c r="Q29" s="6"/>
    </row>
    <row r="30" spans="1:17" x14ac:dyDescent="0.25">
      <c r="A30" t="s">
        <v>18</v>
      </c>
      <c r="C30" s="2">
        <v>43821</v>
      </c>
      <c r="F30" s="6"/>
      <c r="G30" s="6">
        <v>5.1199210000000002E-2</v>
      </c>
      <c r="H30" s="10">
        <v>0.35993340000000001</v>
      </c>
      <c r="I30" s="11">
        <v>0.36226439999999999</v>
      </c>
      <c r="J30" s="11">
        <v>0.35475020000000002</v>
      </c>
      <c r="K30" s="11">
        <v>0.36677710000000002</v>
      </c>
      <c r="L30" s="11">
        <v>0.37127660000000001</v>
      </c>
      <c r="M30" s="11">
        <v>0.34517969999999998</v>
      </c>
      <c r="N30" s="11">
        <v>0.2275017</v>
      </c>
      <c r="O30" s="11">
        <v>0.15011369999999999</v>
      </c>
      <c r="P30" s="12">
        <v>0.13670379999999999</v>
      </c>
      <c r="Q30" s="6"/>
    </row>
    <row r="31" spans="1:17" x14ac:dyDescent="0.25">
      <c r="A31" t="s">
        <v>19</v>
      </c>
      <c r="C31" t="s">
        <v>20</v>
      </c>
      <c r="F31" s="6"/>
      <c r="G31" s="6">
        <v>5.177288E-2</v>
      </c>
      <c r="H31" s="13">
        <v>0.36207679999999998</v>
      </c>
      <c r="I31" s="14">
        <v>0.36234290000000002</v>
      </c>
      <c r="J31" s="14">
        <v>0.36027140000000002</v>
      </c>
      <c r="K31" s="14">
        <v>0.37732060000000001</v>
      </c>
      <c r="L31" s="14">
        <v>0.36096230000000001</v>
      </c>
      <c r="M31" s="14">
        <v>0.34163389999999999</v>
      </c>
      <c r="N31" s="14">
        <v>0.2312573</v>
      </c>
      <c r="O31" s="14">
        <v>0.15116579999999999</v>
      </c>
      <c r="P31" s="15">
        <v>5.2898050000000002E-2</v>
      </c>
      <c r="Q31" s="6"/>
    </row>
    <row r="32" spans="1:17" x14ac:dyDescent="0.25">
      <c r="A32" s="1" t="s">
        <v>36</v>
      </c>
      <c r="G32">
        <v>5.0401479999999999E-2</v>
      </c>
      <c r="H32">
        <v>5.0639030000000002E-2</v>
      </c>
      <c r="I32">
        <v>5.1403530000000003E-2</v>
      </c>
      <c r="J32">
        <v>5.3763400000000003E-2</v>
      </c>
      <c r="K32">
        <v>5.3396979999999997E-2</v>
      </c>
      <c r="L32">
        <v>5.3442499999999997E-2</v>
      </c>
      <c r="M32">
        <v>5.3164940000000001E-2</v>
      </c>
      <c r="N32">
        <v>5.15498E-2</v>
      </c>
      <c r="O32">
        <v>5.2715150000000002E-2</v>
      </c>
      <c r="P32">
        <v>5.0790889999999998E-2</v>
      </c>
    </row>
    <row r="35" spans="3:17" x14ac:dyDescent="0.25">
      <c r="C35" s="16"/>
      <c r="F35" t="s">
        <v>37</v>
      </c>
      <c r="H35">
        <f>AVERAGE(H28:H31)</f>
        <v>0.35676375000000005</v>
      </c>
      <c r="I35">
        <f>AVERAGE(I28:I31)</f>
        <v>0.35762127500000002</v>
      </c>
      <c r="J35">
        <f>AVERAGE(J28:J31)</f>
        <v>0.3572169</v>
      </c>
      <c r="K35">
        <f t="shared" ref="K35:M35" si="0">AVERAGE(K28:K31)</f>
        <v>0.36810100000000001</v>
      </c>
      <c r="L35">
        <f t="shared" si="0"/>
        <v>0.36131154999999998</v>
      </c>
      <c r="M35">
        <f t="shared" si="0"/>
        <v>0.33408767499999997</v>
      </c>
      <c r="N35">
        <f>AVERAGE(N28:N31)</f>
        <v>0.22773977500000001</v>
      </c>
      <c r="O35">
        <f>AVERAGE(O28:O31)</f>
        <v>0.14972270000000001</v>
      </c>
      <c r="P35">
        <f>AVERAGE(P28:P30)</f>
        <v>0.13823933333333333</v>
      </c>
    </row>
    <row r="36" spans="3:17" x14ac:dyDescent="0.25">
      <c r="F36" t="s">
        <v>38</v>
      </c>
      <c r="H36">
        <f>H35/1000</f>
        <v>3.5676375000000005E-4</v>
      </c>
      <c r="I36">
        <f t="shared" ref="I36:P36" si="1">I35/1000</f>
        <v>3.5762127500000001E-4</v>
      </c>
      <c r="J36">
        <f t="shared" si="1"/>
        <v>3.5721690000000003E-4</v>
      </c>
      <c r="K36">
        <f t="shared" si="1"/>
        <v>3.6810100000000002E-4</v>
      </c>
      <c r="L36">
        <f t="shared" si="1"/>
        <v>3.6131154999999998E-4</v>
      </c>
      <c r="M36">
        <f t="shared" si="1"/>
        <v>3.3408767499999996E-4</v>
      </c>
      <c r="N36">
        <f t="shared" si="1"/>
        <v>2.2773977500000002E-4</v>
      </c>
      <c r="O36">
        <f t="shared" si="1"/>
        <v>1.4972270000000002E-4</v>
      </c>
      <c r="P36">
        <f t="shared" si="1"/>
        <v>1.3823933333333334E-4</v>
      </c>
    </row>
    <row r="37" spans="3:17" x14ac:dyDescent="0.25">
      <c r="F37" t="s">
        <v>39</v>
      </c>
      <c r="H37">
        <f>MEDIAN(H28:H31)</f>
        <v>0.36100509999999997</v>
      </c>
      <c r="I37">
        <f t="shared" ref="I37:O37" si="2">MEDIAN(I28:I31)</f>
        <v>0.35934469999999996</v>
      </c>
      <c r="J37">
        <f t="shared" si="2"/>
        <v>0.35733235000000002</v>
      </c>
      <c r="K37">
        <f t="shared" si="2"/>
        <v>0.36755254999999998</v>
      </c>
      <c r="L37">
        <f t="shared" si="2"/>
        <v>0.36048920000000001</v>
      </c>
      <c r="M37">
        <f t="shared" si="2"/>
        <v>0.33398724999999996</v>
      </c>
      <c r="N37">
        <f t="shared" si="2"/>
        <v>0.22873215</v>
      </c>
      <c r="O37">
        <f t="shared" si="2"/>
        <v>0.14990029999999999</v>
      </c>
      <c r="P37">
        <f>MEDIAN(P28:P30)</f>
        <v>0.13670379999999999</v>
      </c>
    </row>
    <row r="38" spans="3:17" x14ac:dyDescent="0.25">
      <c r="F38" t="s">
        <v>40</v>
      </c>
      <c r="H38">
        <f>H37/1000</f>
        <v>3.6100509999999994E-4</v>
      </c>
      <c r="I38">
        <f t="shared" ref="I38:P38" si="3">I37/1000</f>
        <v>3.5934469999999996E-4</v>
      </c>
      <c r="J38">
        <f t="shared" si="3"/>
        <v>3.5733235000000004E-4</v>
      </c>
      <c r="K38">
        <f t="shared" si="3"/>
        <v>3.6755254999999996E-4</v>
      </c>
      <c r="L38">
        <f t="shared" si="3"/>
        <v>3.6048919999999998E-4</v>
      </c>
      <c r="M38">
        <f t="shared" si="3"/>
        <v>3.3398724999999998E-4</v>
      </c>
      <c r="N38">
        <f t="shared" si="3"/>
        <v>2.2873214999999999E-4</v>
      </c>
      <c r="O38">
        <f t="shared" si="3"/>
        <v>1.4990029999999998E-4</v>
      </c>
      <c r="P38">
        <f t="shared" si="3"/>
        <v>1.3670379999999998E-4</v>
      </c>
    </row>
    <row r="39" spans="3:17" x14ac:dyDescent="0.25">
      <c r="F39" t="s">
        <v>41</v>
      </c>
      <c r="H39">
        <f>STDEV(H28:H31)</f>
        <v>1.1402586938790099E-2</v>
      </c>
      <c r="I39">
        <f t="shared" ref="I39:O39" si="4">STDEV(I28:I31)</f>
        <v>6.1103030505177611E-3</v>
      </c>
      <c r="J39">
        <f t="shared" si="4"/>
        <v>3.340931908914044E-3</v>
      </c>
      <c r="K39">
        <f t="shared" si="4"/>
        <v>7.1363744216980949E-3</v>
      </c>
      <c r="L39">
        <f t="shared" si="4"/>
        <v>7.5350428419485478E-3</v>
      </c>
      <c r="M39">
        <f t="shared" si="4"/>
        <v>1.093333426251266E-2</v>
      </c>
      <c r="N39">
        <f t="shared" si="4"/>
        <v>3.9852077732325701E-3</v>
      </c>
      <c r="O39">
        <f t="shared" si="4"/>
        <v>1.3503805809227656E-3</v>
      </c>
      <c r="P39">
        <f>STDEV(P28:P30)</f>
        <v>3.9463067814519111E-3</v>
      </c>
    </row>
    <row r="40" spans="3:17" x14ac:dyDescent="0.25">
      <c r="F40" t="s">
        <v>42</v>
      </c>
      <c r="H40">
        <f>H39/H35*100</f>
        <v>3.1961170210791026</v>
      </c>
      <c r="I40">
        <f t="shared" ref="I40:O40" si="5">I39/I35*100</f>
        <v>1.7085960701073395</v>
      </c>
      <c r="J40">
        <f t="shared" si="5"/>
        <v>0.93526703493424979</v>
      </c>
      <c r="K40">
        <f t="shared" si="5"/>
        <v>1.938700090925614</v>
      </c>
      <c r="L40">
        <f t="shared" si="5"/>
        <v>2.0854696845280891</v>
      </c>
      <c r="M40">
        <f t="shared" si="5"/>
        <v>3.2725943160018285</v>
      </c>
      <c r="N40">
        <f t="shared" si="5"/>
        <v>1.7498953677426661</v>
      </c>
      <c r="O40">
        <f t="shared" si="5"/>
        <v>0.9019210720370161</v>
      </c>
      <c r="P40">
        <f>P39/P35*100</f>
        <v>2.8546917048104334</v>
      </c>
    </row>
    <row r="43" spans="3:17" x14ac:dyDescent="0.25">
      <c r="D43" t="s">
        <v>43</v>
      </c>
    </row>
    <row r="44" spans="3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3:17" x14ac:dyDescent="0.25">
      <c r="H47">
        <f>H28-$P$35</f>
        <v>0.20171716666666667</v>
      </c>
      <c r="I47">
        <f t="shared" ref="H47:O50" si="6">I28-$P$35</f>
        <v>0.21121346666666668</v>
      </c>
      <c r="J47">
        <f t="shared" si="6"/>
        <v>0.21569216666666668</v>
      </c>
      <c r="K47">
        <f t="shared" si="6"/>
        <v>0.22173896666666665</v>
      </c>
      <c r="L47">
        <f t="shared" si="6"/>
        <v>0.21475186666666668</v>
      </c>
      <c r="M47">
        <f t="shared" si="6"/>
        <v>0.18495716666666667</v>
      </c>
      <c r="N47">
        <f t="shared" si="6"/>
        <v>9.1723266666666664E-2</v>
      </c>
      <c r="O47">
        <f t="shared" si="6"/>
        <v>9.6850666666666863E-3</v>
      </c>
    </row>
    <row r="48" spans="3:17" x14ac:dyDescent="0.25">
      <c r="H48">
        <f t="shared" si="6"/>
        <v>0.22684896666666665</v>
      </c>
      <c r="I48">
        <f t="shared" si="6"/>
        <v>0.21818566666666667</v>
      </c>
      <c r="J48">
        <f t="shared" si="6"/>
        <v>0.2216751666666667</v>
      </c>
      <c r="K48">
        <f t="shared" si="6"/>
        <v>0.23008866666666666</v>
      </c>
      <c r="L48">
        <f t="shared" si="6"/>
        <v>0.22177676666666668</v>
      </c>
      <c r="M48">
        <f t="shared" si="6"/>
        <v>0.18810126666666666</v>
      </c>
      <c r="N48">
        <f t="shared" si="6"/>
        <v>8.3998166666666679E-2</v>
      </c>
      <c r="O48">
        <f t="shared" si="6"/>
        <v>1.1447566666666686E-2</v>
      </c>
    </row>
    <row r="49" spans="4:17" x14ac:dyDescent="0.25">
      <c r="H49">
        <f t="shared" si="6"/>
        <v>0.22169406666666669</v>
      </c>
      <c r="I49">
        <f t="shared" si="6"/>
        <v>0.22402506666666666</v>
      </c>
      <c r="J49">
        <f t="shared" si="6"/>
        <v>0.21651086666666669</v>
      </c>
      <c r="K49">
        <f t="shared" si="6"/>
        <v>0.2285377666666667</v>
      </c>
      <c r="L49">
        <f t="shared" si="6"/>
        <v>0.23303726666666669</v>
      </c>
      <c r="M49">
        <f t="shared" si="6"/>
        <v>0.20694036666666665</v>
      </c>
      <c r="N49">
        <f t="shared" si="6"/>
        <v>8.9262366666666676E-2</v>
      </c>
      <c r="O49">
        <f t="shared" si="6"/>
        <v>1.1874366666666664E-2</v>
      </c>
    </row>
    <row r="50" spans="4:17" x14ac:dyDescent="0.25">
      <c r="H50">
        <f t="shared" si="6"/>
        <v>0.22383746666666665</v>
      </c>
      <c r="I50">
        <f t="shared" si="6"/>
        <v>0.2241035666666667</v>
      </c>
      <c r="J50">
        <f t="shared" si="6"/>
        <v>0.22203206666666669</v>
      </c>
      <c r="K50">
        <f t="shared" si="6"/>
        <v>0.23908126666666668</v>
      </c>
      <c r="L50">
        <f t="shared" si="6"/>
        <v>0.22272296666666669</v>
      </c>
      <c r="M50">
        <f t="shared" si="6"/>
        <v>0.20339456666666667</v>
      </c>
      <c r="N50">
        <f t="shared" si="6"/>
        <v>9.3017966666666674E-2</v>
      </c>
      <c r="O50">
        <f t="shared" si="6"/>
        <v>1.2926466666666664E-2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/>
      <c r="Q53" s="3"/>
    </row>
    <row r="54" spans="4:17" x14ac:dyDescent="0.25">
      <c r="F54" t="s">
        <v>37</v>
      </c>
      <c r="H54">
        <f>AVERAGE(H47:H50)</f>
        <v>0.21852441666666667</v>
      </c>
      <c r="I54">
        <f>AVERAGE(I47:I50)</f>
        <v>0.21938194166666669</v>
      </c>
      <c r="J54">
        <f t="shared" ref="J54:N54" si="7">AVERAGE(J47:J50)</f>
        <v>0.21897756666666668</v>
      </c>
      <c r="K54">
        <f t="shared" si="7"/>
        <v>0.22986166666666669</v>
      </c>
      <c r="L54">
        <f t="shared" si="7"/>
        <v>0.22307221666666668</v>
      </c>
      <c r="M54">
        <f t="shared" si="7"/>
        <v>0.19584834166666668</v>
      </c>
      <c r="N54">
        <f t="shared" si="7"/>
        <v>8.9500441666666666E-2</v>
      </c>
      <c r="O54">
        <f>AVERAGE(O47:O50)</f>
        <v>1.1483366666666675E-2</v>
      </c>
    </row>
    <row r="55" spans="4:17" x14ac:dyDescent="0.25">
      <c r="F55" t="s">
        <v>38</v>
      </c>
      <c r="H55">
        <f>H54/1000</f>
        <v>2.1852441666666666E-4</v>
      </c>
      <c r="I55">
        <f t="shared" ref="I55:O55" si="8">I54/1000</f>
        <v>2.193819416666667E-4</v>
      </c>
      <c r="J55">
        <f t="shared" si="8"/>
        <v>2.1897756666666669E-4</v>
      </c>
      <c r="K55">
        <f t="shared" si="8"/>
        <v>2.2986166666666668E-4</v>
      </c>
      <c r="L55">
        <f t="shared" si="8"/>
        <v>2.2307221666666667E-4</v>
      </c>
      <c r="M55">
        <f t="shared" si="8"/>
        <v>1.9584834166666668E-4</v>
      </c>
      <c r="N55">
        <f t="shared" si="8"/>
        <v>8.9500441666666666E-5</v>
      </c>
      <c r="O55">
        <f t="shared" si="8"/>
        <v>1.1483366666666674E-5</v>
      </c>
    </row>
    <row r="56" spans="4:17" x14ac:dyDescent="0.25">
      <c r="F56" t="s">
        <v>39</v>
      </c>
      <c r="H56">
        <f>MEDIAN(H47:H50)</f>
        <v>0.22276576666666667</v>
      </c>
      <c r="I56">
        <f t="shared" ref="I56:N56" si="9">MEDIAN(I47:I50)</f>
        <v>0.22110536666666666</v>
      </c>
      <c r="J56">
        <f>MEDIAN(J47:J50)</f>
        <v>0.2190930166666667</v>
      </c>
      <c r="K56">
        <f t="shared" si="9"/>
        <v>0.22931321666666668</v>
      </c>
      <c r="L56">
        <f t="shared" si="9"/>
        <v>0.22224986666666668</v>
      </c>
      <c r="M56">
        <f t="shared" si="9"/>
        <v>0.19574791666666666</v>
      </c>
      <c r="N56">
        <f t="shared" si="9"/>
        <v>9.049281666666667E-2</v>
      </c>
      <c r="O56">
        <f>MEDIAN(O47:O50)</f>
        <v>1.1660966666666675E-2</v>
      </c>
    </row>
    <row r="57" spans="4:17" x14ac:dyDescent="0.25">
      <c r="F57" t="s">
        <v>40</v>
      </c>
      <c r="H57">
        <f>H56/1000</f>
        <v>2.2276576666666666E-4</v>
      </c>
      <c r="I57">
        <f t="shared" ref="I57:O57" si="10">I56/1000</f>
        <v>2.2110536666666665E-4</v>
      </c>
      <c r="J57">
        <f t="shared" si="10"/>
        <v>2.190930166666667E-4</v>
      </c>
      <c r="K57">
        <f t="shared" si="10"/>
        <v>2.2931321666666668E-4</v>
      </c>
      <c r="L57">
        <f t="shared" si="10"/>
        <v>2.2224986666666667E-4</v>
      </c>
      <c r="M57">
        <f t="shared" si="10"/>
        <v>1.9574791666666667E-4</v>
      </c>
      <c r="N57">
        <f t="shared" si="10"/>
        <v>9.0492816666666665E-5</v>
      </c>
      <c r="O57">
        <f t="shared" si="10"/>
        <v>1.1660966666666676E-5</v>
      </c>
    </row>
    <row r="58" spans="4:17" x14ac:dyDescent="0.25">
      <c r="F58" t="s">
        <v>41</v>
      </c>
      <c r="H58">
        <f>STDEV(H47:H50)</f>
        <v>1.1402586938790099E-2</v>
      </c>
      <c r="I58">
        <f t="shared" ref="I58:O58" si="11">STDEV(I47:I50)</f>
        <v>6.1103030505177611E-3</v>
      </c>
      <c r="J58">
        <f t="shared" si="11"/>
        <v>3.340931908914044E-3</v>
      </c>
      <c r="K58">
        <f t="shared" si="11"/>
        <v>7.1363744216980949E-3</v>
      </c>
      <c r="L58">
        <f t="shared" si="11"/>
        <v>7.5350428419485469E-3</v>
      </c>
      <c r="M58">
        <f t="shared" si="11"/>
        <v>1.093333426251266E-2</v>
      </c>
      <c r="N58">
        <f t="shared" si="11"/>
        <v>3.9852077732325701E-3</v>
      </c>
      <c r="O58">
        <f t="shared" si="11"/>
        <v>1.3503805809227656E-3</v>
      </c>
    </row>
    <row r="59" spans="4:17" x14ac:dyDescent="0.25">
      <c r="F59" t="s">
        <v>42</v>
      </c>
      <c r="H59">
        <f>H58/H54*100</f>
        <v>5.2179921643188303</v>
      </c>
      <c r="I59">
        <f t="shared" ref="I59:O59" si="12">I58/I54*100</f>
        <v>2.7852351948830307</v>
      </c>
      <c r="J59">
        <f t="shared" si="12"/>
        <v>1.5256959695783345</v>
      </c>
      <c r="K59">
        <f t="shared" si="12"/>
        <v>3.1046387704335627</v>
      </c>
      <c r="L59">
        <f t="shared" si="12"/>
        <v>3.3778490905517127</v>
      </c>
      <c r="M59">
        <f t="shared" si="12"/>
        <v>5.5825513606447403</v>
      </c>
      <c r="N59">
        <f t="shared" si="12"/>
        <v>4.4527241419377388</v>
      </c>
      <c r="O59">
        <f t="shared" si="12"/>
        <v>11.759448427633865</v>
      </c>
    </row>
    <row r="62" spans="4:17" x14ac:dyDescent="0.25">
      <c r="D62" t="s">
        <v>44</v>
      </c>
    </row>
    <row r="63" spans="4:17" x14ac:dyDescent="0.25">
      <c r="H63">
        <f t="shared" ref="H63:O64" si="13">H47/$O$54*100</f>
        <v>1756.6030287285073</v>
      </c>
      <c r="I63">
        <f t="shared" si="13"/>
        <v>1839.2991602346569</v>
      </c>
      <c r="J63">
        <f t="shared" si="13"/>
        <v>1878.3007886769547</v>
      </c>
      <c r="K63">
        <f t="shared" si="13"/>
        <v>1930.9578201514639</v>
      </c>
      <c r="L63">
        <f t="shared" si="13"/>
        <v>1870.1124234762731</v>
      </c>
      <c r="M63">
        <f t="shared" si="13"/>
        <v>1610.6527992661838</v>
      </c>
      <c r="N63">
        <f t="shared" si="13"/>
        <v>798.74891509748829</v>
      </c>
      <c r="O63">
        <f t="shared" si="13"/>
        <v>84.339958374576668</v>
      </c>
    </row>
    <row r="64" spans="4:17" x14ac:dyDescent="0.25">
      <c r="H64">
        <f>H48/$O$54*100</f>
        <v>1975.4569652918262</v>
      </c>
      <c r="I64">
        <f t="shared" si="13"/>
        <v>1900.0148040208867</v>
      </c>
      <c r="J64">
        <f t="shared" si="13"/>
        <v>1930.4022339557782</v>
      </c>
      <c r="K64">
        <f t="shared" si="13"/>
        <v>2003.6690749809129</v>
      </c>
      <c r="L64">
        <f t="shared" si="13"/>
        <v>1931.2869919100369</v>
      </c>
      <c r="M64">
        <f t="shared" si="13"/>
        <v>1638.0324004864995</v>
      </c>
      <c r="N64">
        <f t="shared" si="13"/>
        <v>731.47683170730954</v>
      </c>
      <c r="O64">
        <f t="shared" si="13"/>
        <v>99.688244736590121</v>
      </c>
    </row>
    <row r="65" spans="4:17" x14ac:dyDescent="0.25">
      <c r="H65">
        <f t="shared" ref="H65:O66" si="14">H49/$O$54*100</f>
        <v>1930.5668198350645</v>
      </c>
      <c r="I65">
        <f t="shared" si="14"/>
        <v>1950.8657449470381</v>
      </c>
      <c r="J65">
        <f t="shared" si="14"/>
        <v>1885.4302309717521</v>
      </c>
      <c r="K65">
        <f t="shared" si="14"/>
        <v>1990.1634538070994</v>
      </c>
      <c r="L65">
        <f t="shared" si="14"/>
        <v>2029.346213799088</v>
      </c>
      <c r="M65">
        <f t="shared" si="14"/>
        <v>1802.0879474950711</v>
      </c>
      <c r="N65">
        <f t="shared" si="14"/>
        <v>777.31878862470603</v>
      </c>
      <c r="O65">
        <f t="shared" si="14"/>
        <v>103.40492480428203</v>
      </c>
    </row>
    <row r="66" spans="4:17" x14ac:dyDescent="0.25">
      <c r="H66">
        <f t="shared" si="14"/>
        <v>1949.232077700789</v>
      </c>
      <c r="I66">
        <f t="shared" si="14"/>
        <v>1951.5493423821692</v>
      </c>
      <c r="J66">
        <f t="shared" si="14"/>
        <v>1933.5102075175389</v>
      </c>
      <c r="K66">
        <f t="shared" si="14"/>
        <v>2081.9788621803696</v>
      </c>
      <c r="L66">
        <f t="shared" si="14"/>
        <v>1939.5267357714481</v>
      </c>
      <c r="M66">
        <f t="shared" si="14"/>
        <v>1771.2102432213537</v>
      </c>
      <c r="N66">
        <f t="shared" si="14"/>
        <v>810.02348324097704</v>
      </c>
      <c r="O66">
        <f t="shared" si="14"/>
        <v>112.56687208455116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/>
      <c r="Q69" s="3"/>
    </row>
    <row r="70" spans="4:17" x14ac:dyDescent="0.25">
      <c r="F70" t="s">
        <v>37</v>
      </c>
      <c r="H70">
        <f>AVERAGE(H63:H66)</f>
        <v>1902.9647228890469</v>
      </c>
      <c r="I70">
        <f>AVERAGE(I63:I66)</f>
        <v>1910.4322628961877</v>
      </c>
      <c r="J70">
        <f t="shared" ref="J70:N70" si="15">AVERAGE(J63:J66)</f>
        <v>1906.910865280506</v>
      </c>
      <c r="K70">
        <f t="shared" si="15"/>
        <v>2001.6923027799612</v>
      </c>
      <c r="L70">
        <f t="shared" si="15"/>
        <v>1942.5680912392115</v>
      </c>
      <c r="M70">
        <f t="shared" si="15"/>
        <v>1705.4958476172769</v>
      </c>
      <c r="N70">
        <f t="shared" si="15"/>
        <v>779.3920046676202</v>
      </c>
      <c r="O70">
        <f>AVERAGE(O63:O66)</f>
        <v>100</v>
      </c>
    </row>
    <row r="71" spans="4:17" x14ac:dyDescent="0.25">
      <c r="F71" t="s">
        <v>39</v>
      </c>
      <c r="H71">
        <f>MEDIAN(H63:H66)</f>
        <v>1939.8994487679267</v>
      </c>
      <c r="I71">
        <f>MEDIAN(I63:I66)</f>
        <v>1925.4402744839624</v>
      </c>
      <c r="J71">
        <f t="shared" ref="J71:O71" si="16">MEDIAN(J63:J66)</f>
        <v>1907.916232463765</v>
      </c>
      <c r="K71">
        <f t="shared" si="16"/>
        <v>1996.9162643940062</v>
      </c>
      <c r="L71">
        <f t="shared" si="16"/>
        <v>1935.4068638407425</v>
      </c>
      <c r="M71">
        <f t="shared" si="16"/>
        <v>1704.6213218539265</v>
      </c>
      <c r="N71">
        <f t="shared" si="16"/>
        <v>788.03385186109722</v>
      </c>
      <c r="O71">
        <f t="shared" si="16"/>
        <v>101.54658477043608</v>
      </c>
    </row>
    <row r="72" spans="4:17" x14ac:dyDescent="0.25">
      <c r="F72" t="s">
        <v>41</v>
      </c>
      <c r="H72">
        <f>STDEV(H63:H66)</f>
        <v>99.296550130102091</v>
      </c>
      <c r="I72">
        <f t="shared" ref="I72:O72" si="17">STDEV(I63:I66)</f>
        <v>53.210031760585125</v>
      </c>
      <c r="J72">
        <f t="shared" si="17"/>
        <v>29.093662215036098</v>
      </c>
      <c r="K72">
        <f t="shared" si="17"/>
        <v>62.145315296891035</v>
      </c>
      <c r="L72">
        <f t="shared" si="17"/>
        <v>65.617018603271561</v>
      </c>
      <c r="M72">
        <f t="shared" si="17"/>
        <v>95.210181646897894</v>
      </c>
      <c r="N72">
        <f t="shared" si="17"/>
        <v>34.704175952167667</v>
      </c>
      <c r="O72">
        <f t="shared" si="17"/>
        <v>11.759448427633854</v>
      </c>
    </row>
    <row r="73" spans="4:17" x14ac:dyDescent="0.25">
      <c r="F73" t="s">
        <v>42</v>
      </c>
      <c r="H73">
        <f t="shared" ref="H73:O73" si="18">H72/H70*100</f>
        <v>5.2179921643188347</v>
      </c>
      <c r="I73">
        <f t="shared" si="18"/>
        <v>2.7852351948830409</v>
      </c>
      <c r="J73">
        <f t="shared" si="18"/>
        <v>1.5256959695783385</v>
      </c>
      <c r="K73">
        <f t="shared" si="18"/>
        <v>3.1046387704335614</v>
      </c>
      <c r="L73">
        <f t="shared" si="18"/>
        <v>3.3778490905517176</v>
      </c>
      <c r="M73">
        <f t="shared" si="18"/>
        <v>5.582551360644743</v>
      </c>
      <c r="N73">
        <f t="shared" si="18"/>
        <v>4.4527241419377432</v>
      </c>
      <c r="O73">
        <f t="shared" si="18"/>
        <v>11.759448427633854</v>
      </c>
    </row>
    <row r="76" spans="4:17" x14ac:dyDescent="0.25">
      <c r="D76" t="s">
        <v>45</v>
      </c>
      <c r="H76">
        <f>H47/$H$54*100</f>
        <v>92.308754208625814</v>
      </c>
      <c r="I76">
        <f>I47/$H$54*100</f>
        <v>96.654401319760993</v>
      </c>
      <c r="J76">
        <f t="shared" ref="H76:O79" si="19">J47/$H$54*100</f>
        <v>98.703920576381066</v>
      </c>
      <c r="K76">
        <f t="shared" si="19"/>
        <v>101.47102554901377</v>
      </c>
      <c r="L76">
        <f t="shared" si="19"/>
        <v>98.273625411042943</v>
      </c>
      <c r="M76">
        <f t="shared" si="19"/>
        <v>84.639130714988752</v>
      </c>
      <c r="N76">
        <f t="shared" si="19"/>
        <v>41.973921297124313</v>
      </c>
      <c r="O76">
        <f t="shared" si="19"/>
        <v>4.4320295253047712</v>
      </c>
    </row>
    <row r="77" spans="4:17" x14ac:dyDescent="0.25">
      <c r="H77">
        <f t="shared" si="19"/>
        <v>103.80943700799261</v>
      </c>
      <c r="I77">
        <f t="shared" si="19"/>
        <v>99.844982997704676</v>
      </c>
      <c r="J77">
        <f t="shared" si="19"/>
        <v>101.44182972688409</v>
      </c>
      <c r="K77">
        <f t="shared" si="19"/>
        <v>105.29197156839454</v>
      </c>
      <c r="L77">
        <f t="shared" si="19"/>
        <v>101.48832338720351</v>
      </c>
      <c r="M77">
        <f t="shared" si="19"/>
        <v>86.077917303672763</v>
      </c>
      <c r="N77">
        <f t="shared" si="19"/>
        <v>38.438801461163955</v>
      </c>
      <c r="O77">
        <f t="shared" si="19"/>
        <v>5.2385755520073554</v>
      </c>
    </row>
    <row r="78" spans="4:17" x14ac:dyDescent="0.25">
      <c r="H78">
        <f t="shared" si="19"/>
        <v>101.45047864597893</v>
      </c>
      <c r="I78">
        <f t="shared" si="19"/>
        <v>102.51717866767748</v>
      </c>
      <c r="J78">
        <f t="shared" si="19"/>
        <v>99.078569786061294</v>
      </c>
      <c r="K78">
        <f t="shared" si="19"/>
        <v>104.58225682637297</v>
      </c>
      <c r="L78">
        <f t="shared" si="19"/>
        <v>106.64129447014503</v>
      </c>
      <c r="M78">
        <f t="shared" si="19"/>
        <v>94.698967659220372</v>
      </c>
      <c r="N78">
        <f t="shared" si="19"/>
        <v>40.847777117202391</v>
      </c>
      <c r="O78">
        <f t="shared" si="19"/>
        <v>5.4338855345302743</v>
      </c>
    </row>
    <row r="79" spans="4:17" x14ac:dyDescent="0.25">
      <c r="H79">
        <f t="shared" si="19"/>
        <v>102.43133013740264</v>
      </c>
      <c r="I79">
        <f t="shared" si="19"/>
        <v>102.55310142688099</v>
      </c>
      <c r="J79">
        <f t="shared" si="19"/>
        <v>101.60515243719905</v>
      </c>
      <c r="K79">
        <f t="shared" si="19"/>
        <v>109.40711812143039</v>
      </c>
      <c r="L79">
        <f t="shared" si="19"/>
        <v>101.92131847966648</v>
      </c>
      <c r="M79">
        <f t="shared" si="19"/>
        <v>93.076357218663205</v>
      </c>
      <c r="N79">
        <f t="shared" si="19"/>
        <v>42.566395135860105</v>
      </c>
      <c r="O79">
        <f t="shared" si="19"/>
        <v>5.9153420308104376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/>
      <c r="Q82" s="3"/>
    </row>
    <row r="83" spans="6:17" x14ac:dyDescent="0.25">
      <c r="F83" t="s">
        <v>37</v>
      </c>
      <c r="H83">
        <f>AVERAGE(H76:H79)</f>
        <v>100</v>
      </c>
      <c r="I83">
        <f t="shared" ref="I83:N83" si="20">AVERAGE(I76:I79)</f>
        <v>100.39241610300604</v>
      </c>
      <c r="J83">
        <f t="shared" si="20"/>
        <v>100.20736813163137</v>
      </c>
      <c r="K83">
        <f t="shared" si="20"/>
        <v>105.1880930163029</v>
      </c>
      <c r="L83">
        <f t="shared" si="20"/>
        <v>102.0811404370145</v>
      </c>
      <c r="M83">
        <f t="shared" si="20"/>
        <v>89.623093224136269</v>
      </c>
      <c r="N83">
        <f t="shared" si="20"/>
        <v>40.956723752837689</v>
      </c>
      <c r="O83">
        <f>AVERAGE(O76:O79)</f>
        <v>5.2549581606632092</v>
      </c>
    </row>
    <row r="84" spans="6:17" x14ac:dyDescent="0.25">
      <c r="F84" t="s">
        <v>39</v>
      </c>
      <c r="H84">
        <f>MEDIAN(H76:H79)</f>
        <v>101.94090439169079</v>
      </c>
      <c r="I84">
        <f>MEDIAN(I76:I79)</f>
        <v>101.18108083269108</v>
      </c>
      <c r="J84">
        <f t="shared" ref="J84:O84" si="21">MEDIAN(J76:J79)</f>
        <v>100.2601997564727</v>
      </c>
      <c r="K84">
        <f t="shared" si="21"/>
        <v>104.93711419738375</v>
      </c>
      <c r="L84">
        <f t="shared" si="21"/>
        <v>101.704820933435</v>
      </c>
      <c r="M84">
        <f t="shared" si="21"/>
        <v>89.577137261167991</v>
      </c>
      <c r="N84">
        <f t="shared" si="21"/>
        <v>41.410849207163352</v>
      </c>
      <c r="O84">
        <f t="shared" si="21"/>
        <v>5.3362305432688153</v>
      </c>
    </row>
    <row r="85" spans="6:17" x14ac:dyDescent="0.25">
      <c r="F85" t="s">
        <v>41</v>
      </c>
      <c r="H85">
        <f>STDEV(H76:H79)</f>
        <v>5.2179921643188285</v>
      </c>
      <c r="I85">
        <f t="shared" ref="I85:O85" si="22">STDEV(I76:I79)</f>
        <v>2.7961649062943437</v>
      </c>
      <c r="J85">
        <f t="shared" si="22"/>
        <v>1.5288597768048238</v>
      </c>
      <c r="K85">
        <f t="shared" si="22"/>
        <v>3.2657103176638649</v>
      </c>
      <c r="L85">
        <f t="shared" si="22"/>
        <v>3.4481468738765058</v>
      </c>
      <c r="M85">
        <f t="shared" si="22"/>
        <v>5.003255210235924</v>
      </c>
      <c r="N85">
        <f t="shared" si="22"/>
        <v>1.8236899262893529</v>
      </c>
      <c r="O85">
        <f t="shared" si="22"/>
        <v>0.6179540947969322</v>
      </c>
    </row>
    <row r="86" spans="6:17" x14ac:dyDescent="0.25">
      <c r="F86" t="s">
        <v>42</v>
      </c>
      <c r="H86">
        <f t="shared" ref="H86:O86" si="23">H85/H83*100</f>
        <v>5.2179921643188285</v>
      </c>
      <c r="I86">
        <f t="shared" si="23"/>
        <v>2.7852351948830312</v>
      </c>
      <c r="J86">
        <f t="shared" si="23"/>
        <v>1.5256959695783341</v>
      </c>
      <c r="K86">
        <f t="shared" si="23"/>
        <v>3.1046387704335685</v>
      </c>
      <c r="L86">
        <f t="shared" si="23"/>
        <v>3.3778490905517078</v>
      </c>
      <c r="M86">
        <f t="shared" si="23"/>
        <v>5.5825513606447412</v>
      </c>
      <c r="N86">
        <f t="shared" si="23"/>
        <v>4.4527241419377406</v>
      </c>
      <c r="O86">
        <f t="shared" si="23"/>
        <v>11.759448427633959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A0716-73CE-4BF0-A4A1-8064604A238A}">
  <dimension ref="A1:Q86"/>
  <sheetViews>
    <sheetView workbookViewId="0">
      <selection activeCell="N20" sqref="N20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47</v>
      </c>
    </row>
    <row r="4" spans="1:2" x14ac:dyDescent="0.25">
      <c r="A4" t="s">
        <v>48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49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50</v>
      </c>
    </row>
    <row r="14" spans="1:2" x14ac:dyDescent="0.25">
      <c r="A14" t="s">
        <v>51</v>
      </c>
    </row>
    <row r="15" spans="1:2" x14ac:dyDescent="0.25">
      <c r="A15" t="s">
        <v>52</v>
      </c>
    </row>
    <row r="16" spans="1:2" x14ac:dyDescent="0.25">
      <c r="A16" t="s">
        <v>53</v>
      </c>
    </row>
    <row r="17" spans="1:17" x14ac:dyDescent="0.25">
      <c r="A17" t="s">
        <v>54</v>
      </c>
    </row>
    <row r="18" spans="1:17" x14ac:dyDescent="0.25">
      <c r="A18" t="s">
        <v>55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46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43808</v>
      </c>
      <c r="F27" s="5"/>
      <c r="G27" s="5">
        <v>569.68600000000004</v>
      </c>
      <c r="H27" s="5">
        <v>568.33199999999999</v>
      </c>
      <c r="I27" s="5">
        <v>570.25</v>
      </c>
      <c r="J27" s="5">
        <v>569.63900000000001</v>
      </c>
      <c r="K27" s="5">
        <v>567.18299999999999</v>
      </c>
      <c r="L27" s="5">
        <v>568.57399999999996</v>
      </c>
      <c r="M27" s="5">
        <v>569.55100000000004</v>
      </c>
      <c r="N27" s="5">
        <v>568.90499999999997</v>
      </c>
      <c r="O27" s="5">
        <v>566.827</v>
      </c>
      <c r="P27" s="5">
        <v>566.93600000000004</v>
      </c>
      <c r="Q27" s="5"/>
    </row>
    <row r="28" spans="1:17" x14ac:dyDescent="0.25">
      <c r="A28" t="s">
        <v>32</v>
      </c>
      <c r="C28" t="s">
        <v>33</v>
      </c>
      <c r="F28" s="6"/>
      <c r="G28" s="6">
        <v>567.82299999999998</v>
      </c>
      <c r="H28" s="7">
        <v>7741.49</v>
      </c>
      <c r="I28" s="8">
        <v>7672.61</v>
      </c>
      <c r="J28" s="8">
        <v>7160.42</v>
      </c>
      <c r="K28" s="8">
        <v>7511.61</v>
      </c>
      <c r="L28" s="8">
        <v>7845.57</v>
      </c>
      <c r="M28" s="8">
        <v>8968.7000000000007</v>
      </c>
      <c r="N28" s="8">
        <v>10384.9</v>
      </c>
      <c r="O28" s="8">
        <v>234715</v>
      </c>
      <c r="P28" s="9">
        <v>2195.52</v>
      </c>
      <c r="Q28" s="6"/>
    </row>
    <row r="29" spans="1:17" x14ac:dyDescent="0.25">
      <c r="A29" t="s">
        <v>34</v>
      </c>
      <c r="C29" t="s">
        <v>35</v>
      </c>
      <c r="F29" s="6"/>
      <c r="G29" s="6">
        <v>570.00199999999995</v>
      </c>
      <c r="H29" s="10">
        <v>7921.73</v>
      </c>
      <c r="I29" s="4">
        <v>7684</v>
      </c>
      <c r="J29" s="4">
        <v>7312.21</v>
      </c>
      <c r="K29" s="4">
        <v>7603.46</v>
      </c>
      <c r="L29" s="4">
        <v>8219.11</v>
      </c>
      <c r="M29" s="4">
        <v>8615.3799999999992</v>
      </c>
      <c r="N29" s="4">
        <v>11468.5</v>
      </c>
      <c r="O29" s="4">
        <v>197831</v>
      </c>
      <c r="P29" s="12">
        <v>2308.31</v>
      </c>
      <c r="Q29" s="6"/>
    </row>
    <row r="30" spans="1:17" x14ac:dyDescent="0.25">
      <c r="A30" t="s">
        <v>18</v>
      </c>
      <c r="C30" s="2">
        <v>43821</v>
      </c>
      <c r="F30" s="6"/>
      <c r="G30" s="6">
        <v>567.48299999999995</v>
      </c>
      <c r="H30" s="10">
        <v>7714.52</v>
      </c>
      <c r="I30" s="4">
        <v>7180.69</v>
      </c>
      <c r="J30" s="4">
        <v>7261.65</v>
      </c>
      <c r="K30" s="4">
        <v>7638.28</v>
      </c>
      <c r="L30" s="4">
        <v>7741.52</v>
      </c>
      <c r="M30" s="4">
        <v>7512.98</v>
      </c>
      <c r="N30" s="4">
        <v>11522</v>
      </c>
      <c r="O30" s="4">
        <v>150539</v>
      </c>
      <c r="P30" s="12">
        <v>2313.5700000000002</v>
      </c>
      <c r="Q30" s="6"/>
    </row>
    <row r="31" spans="1:17" x14ac:dyDescent="0.25">
      <c r="A31" t="s">
        <v>19</v>
      </c>
      <c r="C31" t="s">
        <v>20</v>
      </c>
      <c r="F31" s="6"/>
      <c r="G31" s="6">
        <v>567.42600000000004</v>
      </c>
      <c r="H31" s="13">
        <v>7925.01</v>
      </c>
      <c r="I31" s="14">
        <v>8425.67</v>
      </c>
      <c r="J31" s="14">
        <v>8336.9</v>
      </c>
      <c r="K31" s="14">
        <v>7558.75</v>
      </c>
      <c r="L31" s="14">
        <v>8727.65</v>
      </c>
      <c r="M31" s="14">
        <v>9218.5300000000007</v>
      </c>
      <c r="N31" s="14">
        <v>10003.1</v>
      </c>
      <c r="O31" s="14">
        <v>103336</v>
      </c>
      <c r="P31" s="15">
        <v>568.74699999999996</v>
      </c>
      <c r="Q31" s="6"/>
    </row>
    <row r="32" spans="1:17" x14ac:dyDescent="0.25">
      <c r="A32" s="1" t="s">
        <v>36</v>
      </c>
      <c r="G32">
        <v>568.51</v>
      </c>
      <c r="H32">
        <v>567.61199999999997</v>
      </c>
      <c r="I32">
        <v>567.92700000000002</v>
      </c>
      <c r="J32">
        <v>568.75300000000004</v>
      </c>
      <c r="K32">
        <v>566.41499999999996</v>
      </c>
      <c r="L32">
        <v>570.61199999999997</v>
      </c>
      <c r="M32">
        <v>567.74099999999999</v>
      </c>
      <c r="N32">
        <v>567.94899999999996</v>
      </c>
      <c r="O32">
        <v>568.90899999999999</v>
      </c>
      <c r="P32">
        <v>567.95600000000002</v>
      </c>
    </row>
    <row r="35" spans="1:17" x14ac:dyDescent="0.25">
      <c r="A35" s="1"/>
      <c r="C35" s="16"/>
      <c r="F35" t="s">
        <v>37</v>
      </c>
      <c r="H35">
        <f>AVERAGE(H28:H31)</f>
        <v>7825.6875</v>
      </c>
      <c r="I35">
        <f>AVERAGE(I28:I31)</f>
        <v>7740.7425000000003</v>
      </c>
      <c r="J35">
        <f>AVERAGE(J28:J31)</f>
        <v>7517.7950000000001</v>
      </c>
      <c r="K35">
        <f t="shared" ref="K35:M35" si="0">AVERAGE(K28:K31)</f>
        <v>7578.0249999999996</v>
      </c>
      <c r="L35">
        <f t="shared" si="0"/>
        <v>8133.4624999999996</v>
      </c>
      <c r="M35">
        <f t="shared" si="0"/>
        <v>8578.8975000000009</v>
      </c>
      <c r="N35">
        <f>AVERAGE(N28:N31)</f>
        <v>10844.625</v>
      </c>
      <c r="O35">
        <f>AVERAGE(O28:O31)</f>
        <v>171605.25</v>
      </c>
      <c r="P35">
        <f>AVERAGE(P28:P30)</f>
        <v>2272.4666666666667</v>
      </c>
    </row>
    <row r="36" spans="1:17" x14ac:dyDescent="0.25">
      <c r="F36" t="s">
        <v>38</v>
      </c>
      <c r="H36">
        <f>H35/1000</f>
        <v>7.8256874999999999</v>
      </c>
      <c r="I36">
        <f t="shared" ref="I36:P36" si="1">I35/1000</f>
        <v>7.7407425000000005</v>
      </c>
      <c r="J36">
        <f t="shared" si="1"/>
        <v>7.5177950000000004</v>
      </c>
      <c r="K36">
        <f t="shared" si="1"/>
        <v>7.5780249999999993</v>
      </c>
      <c r="L36">
        <f t="shared" si="1"/>
        <v>8.1334625000000003</v>
      </c>
      <c r="M36">
        <f t="shared" si="1"/>
        <v>8.5788975000000001</v>
      </c>
      <c r="N36">
        <f t="shared" si="1"/>
        <v>10.844625000000001</v>
      </c>
      <c r="O36">
        <f t="shared" si="1"/>
        <v>171.60525000000001</v>
      </c>
      <c r="P36">
        <f t="shared" si="1"/>
        <v>2.2724666666666669</v>
      </c>
    </row>
    <row r="37" spans="1:17" x14ac:dyDescent="0.25">
      <c r="F37" t="s">
        <v>39</v>
      </c>
      <c r="H37">
        <f>MEDIAN(H28:H31)</f>
        <v>7831.61</v>
      </c>
      <c r="I37">
        <f t="shared" ref="I37:O37" si="2">MEDIAN(I28:I31)</f>
        <v>7678.3050000000003</v>
      </c>
      <c r="J37">
        <f t="shared" si="2"/>
        <v>7286.93</v>
      </c>
      <c r="K37">
        <f t="shared" si="2"/>
        <v>7581.1049999999996</v>
      </c>
      <c r="L37">
        <f t="shared" si="2"/>
        <v>8032.34</v>
      </c>
      <c r="M37">
        <f t="shared" si="2"/>
        <v>8792.0400000000009</v>
      </c>
      <c r="N37">
        <f t="shared" si="2"/>
        <v>10926.7</v>
      </c>
      <c r="O37">
        <f t="shared" si="2"/>
        <v>174185</v>
      </c>
      <c r="P37">
        <f>MEDIAN(P28:P30)</f>
        <v>2308.31</v>
      </c>
    </row>
    <row r="38" spans="1:17" x14ac:dyDescent="0.25">
      <c r="F38" t="s">
        <v>40</v>
      </c>
      <c r="H38">
        <f>H37/1000</f>
        <v>7.8316099999999995</v>
      </c>
      <c r="I38">
        <f t="shared" ref="I38:P38" si="3">I37/1000</f>
        <v>7.6783049999999999</v>
      </c>
      <c r="J38">
        <f t="shared" si="3"/>
        <v>7.2869299999999999</v>
      </c>
      <c r="K38">
        <f t="shared" si="3"/>
        <v>7.581105</v>
      </c>
      <c r="L38">
        <f t="shared" si="3"/>
        <v>8.0323399999999996</v>
      </c>
      <c r="M38">
        <f t="shared" si="3"/>
        <v>8.7920400000000001</v>
      </c>
      <c r="N38">
        <f t="shared" si="3"/>
        <v>10.9267</v>
      </c>
      <c r="O38">
        <f t="shared" si="3"/>
        <v>174.185</v>
      </c>
      <c r="P38">
        <f t="shared" si="3"/>
        <v>2.3083100000000001</v>
      </c>
    </row>
    <row r="39" spans="1:17" x14ac:dyDescent="0.25">
      <c r="F39" t="s">
        <v>41</v>
      </c>
      <c r="H39">
        <f>STDEV(H28:H31)</f>
        <v>113.33806785453847</v>
      </c>
      <c r="I39">
        <f t="shared" ref="I39:O39" si="4">STDEV(I28:I31)</f>
        <v>513.36998739538092</v>
      </c>
      <c r="J39">
        <f t="shared" si="4"/>
        <v>549.70457062559205</v>
      </c>
      <c r="K39">
        <f t="shared" si="4"/>
        <v>54.954775649316147</v>
      </c>
      <c r="L39">
        <f t="shared" si="4"/>
        <v>446.05503930755731</v>
      </c>
      <c r="M39">
        <f t="shared" si="4"/>
        <v>752.45970294649942</v>
      </c>
      <c r="N39">
        <f t="shared" si="4"/>
        <v>767.58676111129819</v>
      </c>
      <c r="O39">
        <f t="shared" si="4"/>
        <v>57082.127654663796</v>
      </c>
      <c r="P39">
        <f>STDEV(P28:P30)</f>
        <v>66.68964712257322</v>
      </c>
    </row>
    <row r="40" spans="1:17" x14ac:dyDescent="0.25">
      <c r="F40" t="s">
        <v>42</v>
      </c>
      <c r="H40">
        <f>H39/H35*100</f>
        <v>1.4482825675640443</v>
      </c>
      <c r="I40">
        <f t="shared" ref="I40:O40" si="5">I39/I35*100</f>
        <v>6.6320509614598455</v>
      </c>
      <c r="J40">
        <f t="shared" si="5"/>
        <v>7.3120452290278211</v>
      </c>
      <c r="K40">
        <f t="shared" si="5"/>
        <v>0.72518599040404519</v>
      </c>
      <c r="L40">
        <f t="shared" si="5"/>
        <v>5.4841961748462893</v>
      </c>
      <c r="M40">
        <f t="shared" si="5"/>
        <v>8.7710536574950257</v>
      </c>
      <c r="N40">
        <f t="shared" si="5"/>
        <v>7.078038762163728</v>
      </c>
      <c r="O40">
        <f t="shared" si="5"/>
        <v>33.263625474549173</v>
      </c>
      <c r="P40">
        <f>P39/P35*100</f>
        <v>2.9346809834793275</v>
      </c>
    </row>
    <row r="43" spans="1:17" x14ac:dyDescent="0.25">
      <c r="D43" t="s">
        <v>43</v>
      </c>
    </row>
    <row r="44" spans="1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5469.0233333333326</v>
      </c>
      <c r="I47">
        <f t="shared" ref="H47:O50" si="6">I28-$P$35</f>
        <v>5400.1433333333334</v>
      </c>
      <c r="J47">
        <f t="shared" si="6"/>
        <v>4887.9533333333329</v>
      </c>
      <c r="K47">
        <f t="shared" si="6"/>
        <v>5239.1433333333334</v>
      </c>
      <c r="L47">
        <f t="shared" si="6"/>
        <v>5573.1033333333326</v>
      </c>
      <c r="M47">
        <f t="shared" si="6"/>
        <v>6696.2333333333336</v>
      </c>
      <c r="N47">
        <f t="shared" si="6"/>
        <v>8112.4333333333325</v>
      </c>
      <c r="O47">
        <f t="shared" si="6"/>
        <v>232442.53333333333</v>
      </c>
    </row>
    <row r="48" spans="1:17" x14ac:dyDescent="0.25">
      <c r="H48">
        <f t="shared" si="6"/>
        <v>5649.2633333333324</v>
      </c>
      <c r="I48">
        <f t="shared" si="6"/>
        <v>5411.5333333333328</v>
      </c>
      <c r="J48">
        <f t="shared" si="6"/>
        <v>5039.7433333333338</v>
      </c>
      <c r="K48">
        <f t="shared" si="6"/>
        <v>5330.9933333333338</v>
      </c>
      <c r="L48">
        <f t="shared" si="6"/>
        <v>5946.6433333333334</v>
      </c>
      <c r="M48">
        <f t="shared" si="6"/>
        <v>6342.913333333332</v>
      </c>
      <c r="N48">
        <f t="shared" si="6"/>
        <v>9196.0333333333328</v>
      </c>
      <c r="O48">
        <f t="shared" si="6"/>
        <v>195558.53333333333</v>
      </c>
    </row>
    <row r="49" spans="4:17" x14ac:dyDescent="0.25">
      <c r="H49">
        <f t="shared" si="6"/>
        <v>5442.0533333333333</v>
      </c>
      <c r="I49">
        <f t="shared" si="6"/>
        <v>4908.2233333333334</v>
      </c>
      <c r="J49">
        <f t="shared" si="6"/>
        <v>4989.1833333333325</v>
      </c>
      <c r="K49">
        <f t="shared" si="6"/>
        <v>5365.8133333333335</v>
      </c>
      <c r="L49">
        <f t="shared" si="6"/>
        <v>5469.0533333333333</v>
      </c>
      <c r="M49">
        <f t="shared" si="6"/>
        <v>5240.5133333333324</v>
      </c>
      <c r="N49">
        <f t="shared" si="6"/>
        <v>9249.5333333333328</v>
      </c>
      <c r="O49">
        <f t="shared" si="6"/>
        <v>148266.53333333333</v>
      </c>
    </row>
    <row r="50" spans="4:17" x14ac:dyDescent="0.25">
      <c r="H50">
        <f t="shared" si="6"/>
        <v>5652.5433333333331</v>
      </c>
      <c r="I50">
        <f t="shared" si="6"/>
        <v>6153.2033333333329</v>
      </c>
      <c r="J50">
        <f t="shared" si="6"/>
        <v>6064.4333333333325</v>
      </c>
      <c r="K50">
        <f t="shared" si="6"/>
        <v>5286.2833333333328</v>
      </c>
      <c r="L50">
        <f t="shared" si="6"/>
        <v>6455.1833333333325</v>
      </c>
      <c r="M50">
        <f t="shared" si="6"/>
        <v>6946.0633333333335</v>
      </c>
      <c r="N50">
        <f t="shared" si="6"/>
        <v>7730.6333333333332</v>
      </c>
      <c r="O50">
        <f t="shared" si="6"/>
        <v>101063.53333333334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/>
      <c r="Q53" s="3"/>
    </row>
    <row r="54" spans="4:17" x14ac:dyDescent="0.25">
      <c r="F54" t="s">
        <v>37</v>
      </c>
      <c r="H54">
        <f>AVERAGE(H47:H50)</f>
        <v>5553.2208333333328</v>
      </c>
      <c r="I54">
        <f>AVERAGE(I47:I50)</f>
        <v>5468.2758333333331</v>
      </c>
      <c r="J54">
        <f t="shared" ref="J54:N54" si="7">AVERAGE(J47:J50)</f>
        <v>5245.3283333333329</v>
      </c>
      <c r="K54">
        <f t="shared" si="7"/>
        <v>5305.5583333333334</v>
      </c>
      <c r="L54">
        <f t="shared" si="7"/>
        <v>5860.9958333333325</v>
      </c>
      <c r="M54">
        <f t="shared" si="7"/>
        <v>6306.430833333332</v>
      </c>
      <c r="N54">
        <f t="shared" si="7"/>
        <v>8572.1583333333328</v>
      </c>
      <c r="O54">
        <f>AVERAGE(O47:O50)</f>
        <v>169332.78333333333</v>
      </c>
    </row>
    <row r="55" spans="4:17" x14ac:dyDescent="0.25">
      <c r="F55" t="s">
        <v>38</v>
      </c>
      <c r="H55">
        <f>H54/1000</f>
        <v>5.5532208333333326</v>
      </c>
      <c r="I55">
        <f t="shared" ref="I55:O55" si="8">I54/1000</f>
        <v>5.4682758333333332</v>
      </c>
      <c r="J55">
        <f t="shared" si="8"/>
        <v>5.2453283333333331</v>
      </c>
      <c r="K55">
        <f t="shared" si="8"/>
        <v>5.3055583333333338</v>
      </c>
      <c r="L55">
        <f t="shared" si="8"/>
        <v>5.8609958333333321</v>
      </c>
      <c r="M55">
        <f t="shared" si="8"/>
        <v>6.3064308333333319</v>
      </c>
      <c r="N55">
        <f t="shared" si="8"/>
        <v>8.5721583333333324</v>
      </c>
      <c r="O55">
        <f t="shared" si="8"/>
        <v>169.33278333333334</v>
      </c>
    </row>
    <row r="56" spans="4:17" x14ac:dyDescent="0.25">
      <c r="F56" t="s">
        <v>39</v>
      </c>
      <c r="H56">
        <f>MEDIAN(H47:H50)</f>
        <v>5559.1433333333325</v>
      </c>
      <c r="I56">
        <f t="shared" ref="I56:N56" si="9">MEDIAN(I47:I50)</f>
        <v>5405.8383333333331</v>
      </c>
      <c r="J56">
        <f>MEDIAN(J47:J50)</f>
        <v>5014.4633333333331</v>
      </c>
      <c r="K56">
        <f t="shared" si="9"/>
        <v>5308.6383333333333</v>
      </c>
      <c r="L56">
        <f t="shared" si="9"/>
        <v>5759.873333333333</v>
      </c>
      <c r="M56">
        <f t="shared" si="9"/>
        <v>6519.5733333333328</v>
      </c>
      <c r="N56">
        <f t="shared" si="9"/>
        <v>8654.2333333333336</v>
      </c>
      <c r="O56">
        <f>MEDIAN(O47:O50)</f>
        <v>171912.53333333333</v>
      </c>
    </row>
    <row r="57" spans="4:17" x14ac:dyDescent="0.25">
      <c r="F57" t="s">
        <v>40</v>
      </c>
      <c r="H57">
        <f>H56/1000</f>
        <v>5.5591433333333322</v>
      </c>
      <c r="I57">
        <f t="shared" ref="I57:O57" si="10">I56/1000</f>
        <v>5.4058383333333335</v>
      </c>
      <c r="J57">
        <f t="shared" si="10"/>
        <v>5.0144633333333335</v>
      </c>
      <c r="K57">
        <f t="shared" si="10"/>
        <v>5.3086383333333336</v>
      </c>
      <c r="L57">
        <f t="shared" si="10"/>
        <v>5.7598733333333332</v>
      </c>
      <c r="M57">
        <f t="shared" si="10"/>
        <v>6.5195733333333328</v>
      </c>
      <c r="N57">
        <f t="shared" si="10"/>
        <v>8.6542333333333339</v>
      </c>
      <c r="O57">
        <f t="shared" si="10"/>
        <v>171.91253333333333</v>
      </c>
    </row>
    <row r="58" spans="4:17" x14ac:dyDescent="0.25">
      <c r="F58" t="s">
        <v>41</v>
      </c>
      <c r="H58">
        <f>STDEV(H47:H50)</f>
        <v>113.33806785453847</v>
      </c>
      <c r="I58">
        <f t="shared" ref="I58:O58" si="11">STDEV(I47:I50)</f>
        <v>513.36998739538046</v>
      </c>
      <c r="J58">
        <f t="shared" si="11"/>
        <v>549.70457062559194</v>
      </c>
      <c r="K58">
        <f t="shared" si="11"/>
        <v>54.954775649316254</v>
      </c>
      <c r="L58">
        <f t="shared" si="11"/>
        <v>446.05503930755731</v>
      </c>
      <c r="M58">
        <f t="shared" si="11"/>
        <v>752.45970294650908</v>
      </c>
      <c r="N58">
        <f t="shared" si="11"/>
        <v>767.58676111129819</v>
      </c>
      <c r="O58">
        <f t="shared" si="11"/>
        <v>57082.12765466384</v>
      </c>
    </row>
    <row r="59" spans="4:17" x14ac:dyDescent="0.25">
      <c r="F59" t="s">
        <v>42</v>
      </c>
      <c r="H59">
        <f>H58/H54*100</f>
        <v>2.0409429276470363</v>
      </c>
      <c r="I59">
        <f t="shared" ref="I59:O59" si="12">I58/I54*100</f>
        <v>9.3881509097620288</v>
      </c>
      <c r="J59">
        <f t="shared" si="12"/>
        <v>10.479888687468728</v>
      </c>
      <c r="K59">
        <f t="shared" si="12"/>
        <v>1.0357962762194286</v>
      </c>
      <c r="L59">
        <f t="shared" si="12"/>
        <v>7.6105674187772259</v>
      </c>
      <c r="M59">
        <f t="shared" si="12"/>
        <v>11.931625396877434</v>
      </c>
      <c r="N59">
        <f t="shared" si="12"/>
        <v>8.9544165105594562</v>
      </c>
      <c r="O59">
        <f t="shared" si="12"/>
        <v>33.710027397528265</v>
      </c>
    </row>
    <row r="62" spans="4:17" x14ac:dyDescent="0.25">
      <c r="D62" t="s">
        <v>56</v>
      </c>
    </row>
    <row r="63" spans="4:17" x14ac:dyDescent="0.25">
      <c r="H63">
        <f t="shared" ref="H63:O64" si="13">H47/$O$54*100</f>
        <v>3.2297486793018124</v>
      </c>
      <c r="I63">
        <f t="shared" si="13"/>
        <v>3.1890713818263388</v>
      </c>
      <c r="J63">
        <f t="shared" si="13"/>
        <v>2.8865959899279199</v>
      </c>
      <c r="K63">
        <f t="shared" si="13"/>
        <v>3.0939923328491128</v>
      </c>
      <c r="L63">
        <f t="shared" si="13"/>
        <v>3.2912134458704436</v>
      </c>
      <c r="M63">
        <f t="shared" si="13"/>
        <v>3.9544813482169783</v>
      </c>
      <c r="N63">
        <f t="shared" si="13"/>
        <v>4.7908226473570235</v>
      </c>
      <c r="O63">
        <f t="shared" si="13"/>
        <v>137.26965845459929</v>
      </c>
    </row>
    <row r="64" spans="4:17" x14ac:dyDescent="0.25">
      <c r="H64">
        <f>H48/$O$54*100</f>
        <v>3.3361899699083666</v>
      </c>
      <c r="I64">
        <f t="shared" si="13"/>
        <v>3.1957977816266525</v>
      </c>
      <c r="J64">
        <f t="shared" si="13"/>
        <v>2.97623604486117</v>
      </c>
      <c r="K64">
        <f t="shared" si="13"/>
        <v>3.1482346350140711</v>
      </c>
      <c r="L64">
        <f t="shared" si="13"/>
        <v>3.5118086505595931</v>
      </c>
      <c r="M64">
        <f t="shared" si="13"/>
        <v>3.7458271271944086</v>
      </c>
      <c r="N64">
        <f t="shared" si="13"/>
        <v>5.4307459856907014</v>
      </c>
      <c r="O64">
        <f t="shared" si="13"/>
        <v>115.48769794232598</v>
      </c>
    </row>
    <row r="65" spans="4:17" x14ac:dyDescent="0.25">
      <c r="H65">
        <f t="shared" ref="H65:O66" si="14">H49/$O$54*100</f>
        <v>3.2138214622153791</v>
      </c>
      <c r="I65">
        <f t="shared" si="14"/>
        <v>2.8985665012494626</v>
      </c>
      <c r="J65">
        <f t="shared" si="14"/>
        <v>2.9463776801637245</v>
      </c>
      <c r="K65">
        <f t="shared" si="14"/>
        <v>3.1687976939295175</v>
      </c>
      <c r="L65">
        <f t="shared" si="14"/>
        <v>3.2297663958947895</v>
      </c>
      <c r="M65">
        <f t="shared" si="14"/>
        <v>3.0948013905950678</v>
      </c>
      <c r="N65">
        <f t="shared" si="14"/>
        <v>5.462340576499904</v>
      </c>
      <c r="O65">
        <f t="shared" si="14"/>
        <v>87.559260773189521</v>
      </c>
    </row>
    <row r="66" spans="4:17" x14ac:dyDescent="0.25">
      <c r="H66">
        <f t="shared" si="14"/>
        <v>3.3381269840738659</v>
      </c>
      <c r="I66">
        <f t="shared" si="14"/>
        <v>3.6337932987380763</v>
      </c>
      <c r="J66">
        <f t="shared" si="14"/>
        <v>3.5813699001187702</v>
      </c>
      <c r="K66">
        <f t="shared" si="14"/>
        <v>3.1218310059471648</v>
      </c>
      <c r="L66">
        <f t="shared" si="14"/>
        <v>3.8121285236457947</v>
      </c>
      <c r="M66">
        <f t="shared" si="14"/>
        <v>4.1020192289994641</v>
      </c>
      <c r="N66">
        <f t="shared" si="14"/>
        <v>4.5653494740681744</v>
      </c>
      <c r="O66">
        <f t="shared" si="14"/>
        <v>59.683382829885176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/>
      <c r="Q69" s="3"/>
    </row>
    <row r="70" spans="4:17" x14ac:dyDescent="0.25">
      <c r="F70" t="s">
        <v>37</v>
      </c>
      <c r="H70">
        <f>AVERAGE(H63:H66)</f>
        <v>3.2794717738748558</v>
      </c>
      <c r="I70">
        <f>AVERAGE(I63:I66)</f>
        <v>3.2293072408601327</v>
      </c>
      <c r="J70">
        <f t="shared" ref="J70:N70" si="15">AVERAGE(J63:J66)</f>
        <v>3.0976449037678959</v>
      </c>
      <c r="K70">
        <f t="shared" si="15"/>
        <v>3.1332139169349666</v>
      </c>
      <c r="L70">
        <f t="shared" si="15"/>
        <v>3.4612292539926552</v>
      </c>
      <c r="M70">
        <f t="shared" si="15"/>
        <v>3.7242822737514798</v>
      </c>
      <c r="N70">
        <f t="shared" si="15"/>
        <v>5.0623146709039508</v>
      </c>
      <c r="O70">
        <f>AVERAGE(O63:O66)</f>
        <v>100</v>
      </c>
    </row>
    <row r="71" spans="4:17" x14ac:dyDescent="0.25">
      <c r="F71" t="s">
        <v>39</v>
      </c>
      <c r="H71">
        <f>MEDIAN(H63:H66)</f>
        <v>3.2829693246050895</v>
      </c>
      <c r="I71">
        <f>MEDIAN(I63:I66)</f>
        <v>3.1924345817264959</v>
      </c>
      <c r="J71">
        <f t="shared" ref="J71:O71" si="16">MEDIAN(J63:J66)</f>
        <v>2.9613068625124472</v>
      </c>
      <c r="K71">
        <f t="shared" si="16"/>
        <v>3.1350328204806179</v>
      </c>
      <c r="L71">
        <f t="shared" si="16"/>
        <v>3.4015110482150184</v>
      </c>
      <c r="M71">
        <f t="shared" si="16"/>
        <v>3.8501542377056932</v>
      </c>
      <c r="N71">
        <f t="shared" si="16"/>
        <v>5.110784316523862</v>
      </c>
      <c r="O71">
        <f t="shared" si="16"/>
        <v>101.52347935775775</v>
      </c>
    </row>
    <row r="72" spans="4:17" x14ac:dyDescent="0.25">
      <c r="F72" t="s">
        <v>41</v>
      </c>
      <c r="H72">
        <f>STDEV(H63:H66)</f>
        <v>6.6932147233079886E-2</v>
      </c>
      <c r="I72">
        <f t="shared" ref="I72:O72" si="17">STDEV(I63:I66)</f>
        <v>0.30317223711182167</v>
      </c>
      <c r="J72">
        <f t="shared" si="17"/>
        <v>0.32462973784792354</v>
      </c>
      <c r="K72">
        <f t="shared" si="17"/>
        <v>3.2453713077601178E-2</v>
      </c>
      <c r="L72">
        <f t="shared" si="17"/>
        <v>0.26341918589355107</v>
      </c>
      <c r="M72">
        <f t="shared" si="17"/>
        <v>0.44436740962632598</v>
      </c>
      <c r="N72">
        <f t="shared" si="17"/>
        <v>0.45330074070789672</v>
      </c>
      <c r="O72">
        <f t="shared" si="17"/>
        <v>33.710027397528179</v>
      </c>
    </row>
    <row r="73" spans="4:17" x14ac:dyDescent="0.25">
      <c r="F73" t="s">
        <v>42</v>
      </c>
      <c r="H73">
        <f t="shared" ref="H73:O73" si="18">H72/H70*100</f>
        <v>2.0409429276470425</v>
      </c>
      <c r="I73">
        <f t="shared" si="18"/>
        <v>9.3881509097620306</v>
      </c>
      <c r="J73">
        <f t="shared" si="18"/>
        <v>10.479888687468735</v>
      </c>
      <c r="K73">
        <f t="shared" si="18"/>
        <v>1.0357962762194253</v>
      </c>
      <c r="L73">
        <f t="shared" si="18"/>
        <v>7.6105674187772268</v>
      </c>
      <c r="M73">
        <f t="shared" si="18"/>
        <v>11.931625396877168</v>
      </c>
      <c r="N73">
        <f t="shared" si="18"/>
        <v>8.9544165105594509</v>
      </c>
      <c r="O73">
        <f t="shared" si="18"/>
        <v>33.710027397528179</v>
      </c>
    </row>
    <row r="76" spans="4:17" x14ac:dyDescent="0.25">
      <c r="D76" t="s">
        <v>57</v>
      </c>
      <c r="H76">
        <f>H47/$H$54*100</f>
        <v>98.48380782023645</v>
      </c>
      <c r="I76">
        <f>I47/$H$54*100</f>
        <v>97.243446558416181</v>
      </c>
      <c r="J76">
        <f t="shared" ref="H76:O79" si="19">J47/$H$54*100</f>
        <v>88.020150468234277</v>
      </c>
      <c r="K76">
        <f t="shared" si="19"/>
        <v>94.344228161885042</v>
      </c>
      <c r="L76">
        <f t="shared" si="19"/>
        <v>100.35803546440391</v>
      </c>
      <c r="M76">
        <f t="shared" si="19"/>
        <v>120.58287495319911</v>
      </c>
      <c r="N76">
        <f t="shared" si="19"/>
        <v>146.08519230206494</v>
      </c>
      <c r="O76">
        <f t="shared" si="19"/>
        <v>4185.724650784493</v>
      </c>
    </row>
    <row r="77" spans="4:17" x14ac:dyDescent="0.25">
      <c r="H77">
        <f t="shared" si="19"/>
        <v>101.72949181893689</v>
      </c>
      <c r="I77">
        <f t="shared" si="19"/>
        <v>97.448552754294994</v>
      </c>
      <c r="J77">
        <f t="shared" si="19"/>
        <v>90.753519166429712</v>
      </c>
      <c r="K77">
        <f t="shared" si="19"/>
        <v>95.998223253322223</v>
      </c>
      <c r="L77">
        <f t="shared" si="19"/>
        <v>107.08458229570978</v>
      </c>
      <c r="M77">
        <f t="shared" si="19"/>
        <v>114.22044114038923</v>
      </c>
      <c r="N77">
        <f t="shared" si="19"/>
        <v>165.59819264045717</v>
      </c>
      <c r="O77">
        <f t="shared" si="19"/>
        <v>3521.5335244636562</v>
      </c>
    </row>
    <row r="78" spans="4:17" x14ac:dyDescent="0.25">
      <c r="H78">
        <f t="shared" si="19"/>
        <v>97.998143719898295</v>
      </c>
      <c r="I78">
        <f t="shared" si="19"/>
        <v>88.385163865114322</v>
      </c>
      <c r="J78">
        <f t="shared" si="19"/>
        <v>89.84305654451282</v>
      </c>
      <c r="K78">
        <f t="shared" si="19"/>
        <v>96.625246759950883</v>
      </c>
      <c r="L78">
        <f t="shared" si="19"/>
        <v>98.484348047266863</v>
      </c>
      <c r="M78">
        <f t="shared" si="19"/>
        <v>94.368898529607065</v>
      </c>
      <c r="N78">
        <f t="shared" si="19"/>
        <v>166.56159751135417</v>
      </c>
      <c r="O78">
        <f t="shared" si="19"/>
        <v>2669.9196337260732</v>
      </c>
    </row>
    <row r="79" spans="4:17" x14ac:dyDescent="0.25">
      <c r="H79">
        <f t="shared" si="19"/>
        <v>101.78855664092836</v>
      </c>
      <c r="I79">
        <f t="shared" si="19"/>
        <v>110.8042254757562</v>
      </c>
      <c r="J79">
        <f t="shared" si="19"/>
        <v>109.20569369277437</v>
      </c>
      <c r="K79">
        <f t="shared" si="19"/>
        <v>95.193104902335207</v>
      </c>
      <c r="L79">
        <f t="shared" si="19"/>
        <v>116.2421507638585</v>
      </c>
      <c r="M79">
        <f t="shared" si="19"/>
        <v>125.08170558677286</v>
      </c>
      <c r="N79">
        <f t="shared" si="19"/>
        <v>139.20990296171968</v>
      </c>
      <c r="O79">
        <f t="shared" si="19"/>
        <v>1819.9084165120394</v>
      </c>
    </row>
    <row r="82" spans="6:16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/>
    </row>
    <row r="83" spans="6:16" x14ac:dyDescent="0.25">
      <c r="F83" t="s">
        <v>37</v>
      </c>
      <c r="H83">
        <f>AVERAGE(H76:H79)</f>
        <v>100</v>
      </c>
      <c r="I83">
        <f t="shared" ref="I83:N83" si="20">AVERAGE(I76:I79)</f>
        <v>98.470347163395417</v>
      </c>
      <c r="J83">
        <f t="shared" si="20"/>
        <v>94.455604967987796</v>
      </c>
      <c r="K83">
        <f t="shared" si="20"/>
        <v>95.540200769373342</v>
      </c>
      <c r="L83">
        <f t="shared" si="20"/>
        <v>105.54227914280976</v>
      </c>
      <c r="M83">
        <f t="shared" si="20"/>
        <v>113.56348005249205</v>
      </c>
      <c r="N83">
        <f t="shared" si="20"/>
        <v>154.363721353899</v>
      </c>
      <c r="O83">
        <f>AVERAGE(O76:O79)</f>
        <v>3049.2715563715656</v>
      </c>
    </row>
    <row r="84" spans="6:16" x14ac:dyDescent="0.25">
      <c r="F84" t="s">
        <v>39</v>
      </c>
      <c r="H84">
        <f>MEDIAN(H76:H79)</f>
        <v>100.10664981958666</v>
      </c>
      <c r="I84">
        <f>MEDIAN(I76:I79)</f>
        <v>97.345999656355588</v>
      </c>
      <c r="J84">
        <f t="shared" ref="J84:O84" si="21">MEDIAN(J76:J79)</f>
        <v>90.298287855471273</v>
      </c>
      <c r="K84">
        <f t="shared" si="21"/>
        <v>95.595664077828715</v>
      </c>
      <c r="L84">
        <f t="shared" si="21"/>
        <v>103.72130888005685</v>
      </c>
      <c r="M84">
        <f t="shared" si="21"/>
        <v>117.40165804679417</v>
      </c>
      <c r="N84">
        <f t="shared" si="21"/>
        <v>155.84169247126107</v>
      </c>
      <c r="O84">
        <f t="shared" si="21"/>
        <v>3095.726579094865</v>
      </c>
    </row>
    <row r="85" spans="6:16" x14ac:dyDescent="0.25">
      <c r="F85" t="s">
        <v>41</v>
      </c>
      <c r="H85">
        <f>STDEV(H76:H79)</f>
        <v>2.0409429276470368</v>
      </c>
      <c r="I85">
        <f t="shared" ref="I85:O85" si="22">STDEV(I76:I79)</f>
        <v>9.2445447930661402</v>
      </c>
      <c r="J85">
        <f t="shared" si="22"/>
        <v>9.8988422597202987</v>
      </c>
      <c r="K85">
        <f t="shared" si="22"/>
        <v>0.98960184186173572</v>
      </c>
      <c r="L85">
        <f t="shared" si="22"/>
        <v>8.0323663094775917</v>
      </c>
      <c r="M85">
        <f t="shared" si="22"/>
        <v>13.549969027520952</v>
      </c>
      <c r="N85">
        <f t="shared" si="22"/>
        <v>13.822370551227529</v>
      </c>
      <c r="O85">
        <f t="shared" si="22"/>
        <v>1027.9102770778909</v>
      </c>
    </row>
    <row r="86" spans="6:16" x14ac:dyDescent="0.25">
      <c r="F86" t="s">
        <v>42</v>
      </c>
      <c r="H86">
        <f t="shared" ref="H86:O86" si="23">H85/H83*100</f>
        <v>2.0409429276470368</v>
      </c>
      <c r="I86">
        <f t="shared" si="23"/>
        <v>9.3881509097620341</v>
      </c>
      <c r="J86">
        <f t="shared" si="23"/>
        <v>10.479888687468723</v>
      </c>
      <c r="K86">
        <f t="shared" si="23"/>
        <v>1.0357962762194295</v>
      </c>
      <c r="L86">
        <f t="shared" si="23"/>
        <v>7.6105674187772268</v>
      </c>
      <c r="M86">
        <f t="shared" si="23"/>
        <v>11.931625396877408</v>
      </c>
      <c r="N86">
        <f t="shared" si="23"/>
        <v>8.954416510559458</v>
      </c>
      <c r="O86">
        <f t="shared" si="23"/>
        <v>33.710027397528251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66C03-4782-4882-966D-9BF44A7D8654}">
  <dimension ref="A1:O55"/>
  <sheetViews>
    <sheetView tabSelected="1" zoomScale="85" zoomScaleNormal="85" workbookViewId="0">
      <selection activeCell="N46" sqref="N46"/>
    </sheetView>
  </sheetViews>
  <sheetFormatPr baseColWidth="10" defaultRowHeight="15" x14ac:dyDescent="0.25"/>
  <cols>
    <col min="7" max="7" width="12" bestFit="1" customWidth="1"/>
    <col min="16" max="16" width="12" bestFit="1" customWidth="1"/>
  </cols>
  <sheetData>
    <row r="1" spans="1:3" x14ac:dyDescent="0.25">
      <c r="A1" s="1" t="s">
        <v>61</v>
      </c>
    </row>
    <row r="2" spans="1:3" x14ac:dyDescent="0.25">
      <c r="A2" t="s">
        <v>30</v>
      </c>
      <c r="C2" t="s">
        <v>46</v>
      </c>
    </row>
    <row r="3" spans="1:3" x14ac:dyDescent="0.25">
      <c r="A3" t="s">
        <v>31</v>
      </c>
      <c r="C3" s="2">
        <v>43808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35</v>
      </c>
    </row>
    <row r="6" spans="1:3" x14ac:dyDescent="0.25">
      <c r="A6" t="s">
        <v>18</v>
      </c>
      <c r="C6" s="2">
        <v>43821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36</v>
      </c>
    </row>
    <row r="9" spans="1:3" x14ac:dyDescent="0.25">
      <c r="C9" s="2"/>
    </row>
    <row r="18" spans="1:13" x14ac:dyDescent="0.25">
      <c r="A18" s="1" t="s">
        <v>59</v>
      </c>
    </row>
    <row r="19" spans="1:13" x14ac:dyDescent="0.25">
      <c r="A19" s="1" t="s">
        <v>43</v>
      </c>
    </row>
    <row r="20" spans="1:13" x14ac:dyDescent="0.25">
      <c r="E20" s="3" t="s">
        <v>21</v>
      </c>
      <c r="F20" s="3" t="s">
        <v>22</v>
      </c>
      <c r="G20" s="3" t="s">
        <v>23</v>
      </c>
      <c r="H20" s="3" t="s">
        <v>24</v>
      </c>
      <c r="I20" s="3" t="s">
        <v>25</v>
      </c>
      <c r="J20" s="3" t="s">
        <v>26</v>
      </c>
      <c r="K20" s="3" t="s">
        <v>27</v>
      </c>
      <c r="L20" s="3" t="s">
        <v>28</v>
      </c>
      <c r="M20" s="3" t="s">
        <v>29</v>
      </c>
    </row>
    <row r="23" spans="1:13" x14ac:dyDescent="0.25">
      <c r="E23">
        <v>0.20171716666666667</v>
      </c>
      <c r="F23">
        <v>0.21121346666666668</v>
      </c>
      <c r="G23">
        <v>0.21569216666666668</v>
      </c>
      <c r="H23">
        <v>0.22173896666666665</v>
      </c>
      <c r="I23">
        <v>0.21475186666666668</v>
      </c>
      <c r="J23">
        <v>0.18495716666666667</v>
      </c>
      <c r="K23">
        <v>9.1723266666666664E-2</v>
      </c>
      <c r="L23">
        <v>9.6850666666666863E-3</v>
      </c>
    </row>
    <row r="24" spans="1:13" x14ac:dyDescent="0.25">
      <c r="E24">
        <v>0.22684896666666665</v>
      </c>
      <c r="F24">
        <v>0.21818566666666667</v>
      </c>
      <c r="G24">
        <v>0.2216751666666667</v>
      </c>
      <c r="H24">
        <v>0.23008866666666666</v>
      </c>
      <c r="I24">
        <v>0.22177676666666668</v>
      </c>
      <c r="J24">
        <v>0.18810126666666666</v>
      </c>
      <c r="K24">
        <v>8.3998166666666679E-2</v>
      </c>
      <c r="L24">
        <v>1.1447566666666686E-2</v>
      </c>
    </row>
    <row r="25" spans="1:13" x14ac:dyDescent="0.25">
      <c r="E25">
        <v>0.22169406666666669</v>
      </c>
      <c r="F25">
        <v>0.22402506666666666</v>
      </c>
      <c r="G25">
        <v>0.21651086666666669</v>
      </c>
      <c r="H25">
        <v>0.2285377666666667</v>
      </c>
      <c r="I25">
        <v>0.23303726666666669</v>
      </c>
      <c r="J25">
        <v>0.20694036666666665</v>
      </c>
      <c r="K25">
        <v>8.9262366666666676E-2</v>
      </c>
      <c r="L25">
        <v>1.1874366666666664E-2</v>
      </c>
    </row>
    <row r="26" spans="1:13" x14ac:dyDescent="0.25">
      <c r="E26">
        <v>0.22383746666666665</v>
      </c>
      <c r="F26">
        <v>0.2241035666666667</v>
      </c>
      <c r="G26">
        <v>0.22203206666666669</v>
      </c>
      <c r="H26">
        <v>0.23908126666666668</v>
      </c>
      <c r="I26">
        <v>0.22272296666666669</v>
      </c>
      <c r="J26">
        <v>0.20339456666666667</v>
      </c>
      <c r="K26">
        <v>9.3017966666666674E-2</v>
      </c>
      <c r="L26">
        <v>1.2926466666666664E-2</v>
      </c>
    </row>
    <row r="28" spans="1:13" x14ac:dyDescent="0.25">
      <c r="A28" s="1" t="s">
        <v>17</v>
      </c>
    </row>
    <row r="29" spans="1:13" x14ac:dyDescent="0.25">
      <c r="A29" s="1" t="s">
        <v>43</v>
      </c>
    </row>
    <row r="30" spans="1:13" x14ac:dyDescent="0.25">
      <c r="E30" s="3" t="s">
        <v>21</v>
      </c>
      <c r="F30" s="3" t="s">
        <v>22</v>
      </c>
      <c r="G30" s="3" t="s">
        <v>23</v>
      </c>
      <c r="H30" s="3" t="s">
        <v>24</v>
      </c>
      <c r="I30" s="3" t="s">
        <v>25</v>
      </c>
      <c r="J30" s="3" t="s">
        <v>26</v>
      </c>
      <c r="K30" s="3" t="s">
        <v>27</v>
      </c>
      <c r="L30" s="3" t="s">
        <v>28</v>
      </c>
      <c r="M30" s="3" t="s">
        <v>29</v>
      </c>
    </row>
    <row r="33" spans="1:15" x14ac:dyDescent="0.25">
      <c r="E33">
        <v>5469.0233333333326</v>
      </c>
      <c r="F33">
        <v>5400.1433333333334</v>
      </c>
      <c r="G33">
        <v>4887.9533333333329</v>
      </c>
      <c r="H33">
        <v>5239.1433333333334</v>
      </c>
      <c r="I33">
        <v>5573.1033333333326</v>
      </c>
      <c r="J33">
        <v>6696.2333333333336</v>
      </c>
      <c r="K33">
        <v>8112.4333333333325</v>
      </c>
      <c r="L33">
        <v>232442.53333333333</v>
      </c>
    </row>
    <row r="34" spans="1:15" x14ac:dyDescent="0.25">
      <c r="E34">
        <v>5649.2633333333324</v>
      </c>
      <c r="F34">
        <v>5411.5333333333328</v>
      </c>
      <c r="G34">
        <v>5039.7433333333338</v>
      </c>
      <c r="H34">
        <v>5330.9933333333338</v>
      </c>
      <c r="I34">
        <v>5946.6433333333334</v>
      </c>
      <c r="J34">
        <v>6342.913333333332</v>
      </c>
      <c r="K34">
        <v>9196.0333333333328</v>
      </c>
      <c r="L34">
        <v>195558.53333333333</v>
      </c>
    </row>
    <row r="35" spans="1:15" x14ac:dyDescent="0.25">
      <c r="E35">
        <v>5442.0533333333333</v>
      </c>
      <c r="F35">
        <v>4908.2233333333334</v>
      </c>
      <c r="G35">
        <v>4989.1833333333325</v>
      </c>
      <c r="H35">
        <v>5365.8133333333335</v>
      </c>
      <c r="I35">
        <v>5469.0533333333333</v>
      </c>
      <c r="J35">
        <v>5240.5133333333324</v>
      </c>
      <c r="K35">
        <v>9249.5333333333328</v>
      </c>
      <c r="L35">
        <v>148266.53333333333</v>
      </c>
    </row>
    <row r="36" spans="1:15" x14ac:dyDescent="0.25">
      <c r="E36">
        <v>5652.5433333333331</v>
      </c>
      <c r="F36">
        <v>6153.2033333333329</v>
      </c>
      <c r="G36">
        <v>6064.4333333333325</v>
      </c>
      <c r="H36">
        <v>5286.2833333333328</v>
      </c>
      <c r="I36">
        <v>6455.1833333333325</v>
      </c>
      <c r="J36">
        <v>6946.0633333333335</v>
      </c>
      <c r="K36">
        <v>7730.6333333333332</v>
      </c>
      <c r="L36">
        <v>101063.53333333334</v>
      </c>
    </row>
    <row r="38" spans="1:15" x14ac:dyDescent="0.25">
      <c r="E38" s="3" t="s">
        <v>21</v>
      </c>
      <c r="F38" s="3" t="s">
        <v>22</v>
      </c>
      <c r="G38" s="3" t="s">
        <v>23</v>
      </c>
      <c r="H38" s="3" t="s">
        <v>24</v>
      </c>
      <c r="I38" s="3" t="s">
        <v>25</v>
      </c>
      <c r="J38" s="3" t="s">
        <v>26</v>
      </c>
      <c r="K38" s="3" t="s">
        <v>27</v>
      </c>
      <c r="L38" s="3" t="s">
        <v>28</v>
      </c>
      <c r="M38" s="3" t="s">
        <v>29</v>
      </c>
    </row>
    <row r="39" spans="1:15" x14ac:dyDescent="0.25">
      <c r="A39" s="1" t="s">
        <v>58</v>
      </c>
      <c r="E39">
        <f>E23/E33</f>
        <v>3.6883581285384904E-5</v>
      </c>
      <c r="F39">
        <f t="shared" ref="F39:L39" si="0">F23/F33</f>
        <v>3.911256676520315E-5</v>
      </c>
      <c r="G39">
        <f t="shared" si="0"/>
        <v>4.4127296632673807E-5</v>
      </c>
      <c r="H39">
        <f t="shared" si="0"/>
        <v>4.2323515994663245E-5</v>
      </c>
      <c r="I39">
        <f t="shared" si="0"/>
        <v>3.8533623696193214E-5</v>
      </c>
      <c r="J39">
        <f t="shared" si="0"/>
        <v>2.7621075530024342E-5</v>
      </c>
      <c r="K39">
        <f t="shared" si="0"/>
        <v>1.1306504830034556E-5</v>
      </c>
      <c r="L39">
        <f t="shared" si="0"/>
        <v>4.1666499361275905E-8</v>
      </c>
      <c r="O39" s="1" t="s">
        <v>21</v>
      </c>
    </row>
    <row r="40" spans="1:15" x14ac:dyDescent="0.25">
      <c r="E40">
        <f t="shared" ref="E40:L40" si="1">E24/E34</f>
        <v>4.0155495200259153E-5</v>
      </c>
      <c r="F40">
        <f t="shared" si="1"/>
        <v>4.0318640434627283E-5</v>
      </c>
      <c r="G40">
        <f t="shared" si="1"/>
        <v>4.3985407987046965E-5</v>
      </c>
      <c r="H40">
        <f t="shared" si="1"/>
        <v>4.3160561696444307E-5</v>
      </c>
      <c r="I40">
        <f t="shared" si="1"/>
        <v>3.7294445662062578E-5</v>
      </c>
      <c r="J40">
        <f t="shared" si="1"/>
        <v>2.9655342392612441E-5</v>
      </c>
      <c r="K40">
        <f t="shared" si="1"/>
        <v>9.1341737923235034E-6</v>
      </c>
      <c r="L40">
        <f t="shared" si="1"/>
        <v>5.8537801810745259E-8</v>
      </c>
      <c r="O40">
        <f>AVERAGE(E39:E42)</f>
        <v>3.9343927781454832E-5</v>
      </c>
    </row>
    <row r="41" spans="1:15" x14ac:dyDescent="0.25">
      <c r="E41">
        <f t="shared" ref="E41:L41" si="2">E25/E35</f>
        <v>4.0737209484655303E-5</v>
      </c>
      <c r="F41">
        <f t="shared" si="2"/>
        <v>4.5642802181644814E-5</v>
      </c>
      <c r="G41">
        <f t="shared" si="2"/>
        <v>4.3396053462323506E-5</v>
      </c>
      <c r="H41">
        <f t="shared" si="2"/>
        <v>4.2591449323619164E-5</v>
      </c>
      <c r="I41">
        <f t="shared" si="2"/>
        <v>4.2610165318068459E-5</v>
      </c>
      <c r="J41">
        <f t="shared" si="2"/>
        <v>3.9488567913830328E-5</v>
      </c>
      <c r="K41">
        <f t="shared" si="2"/>
        <v>9.650472456268065E-6</v>
      </c>
      <c r="L41">
        <f t="shared" si="2"/>
        <v>8.0087976697820749E-8</v>
      </c>
    </row>
    <row r="42" spans="1:15" x14ac:dyDescent="0.25">
      <c r="E42">
        <f t="shared" ref="E42:L42" si="3">E26/E36</f>
        <v>3.9599425155519959E-5</v>
      </c>
      <c r="F42">
        <f t="shared" si="3"/>
        <v>3.6420634022062228E-5</v>
      </c>
      <c r="G42">
        <f t="shared" si="3"/>
        <v>3.6612170414383323E-5</v>
      </c>
      <c r="H42">
        <f t="shared" si="3"/>
        <v>4.5226721988038233E-5</v>
      </c>
      <c r="I42">
        <f t="shared" si="3"/>
        <v>3.4502965317277335E-5</v>
      </c>
      <c r="J42">
        <f t="shared" si="3"/>
        <v>2.9281991382168988E-5</v>
      </c>
      <c r="K42">
        <f t="shared" si="3"/>
        <v>1.2032386307288322E-5</v>
      </c>
      <c r="L42">
        <f t="shared" si="3"/>
        <v>1.279043611510383E-7</v>
      </c>
    </row>
    <row r="44" spans="1:15" x14ac:dyDescent="0.25">
      <c r="A44" s="1" t="s">
        <v>60</v>
      </c>
      <c r="E44" s="3" t="s">
        <v>21</v>
      </c>
      <c r="F44" s="3" t="s">
        <v>22</v>
      </c>
      <c r="G44" s="3" t="s">
        <v>23</v>
      </c>
      <c r="H44" s="3" t="s">
        <v>24</v>
      </c>
      <c r="I44" s="3" t="s">
        <v>25</v>
      </c>
      <c r="J44" s="3" t="s">
        <v>26</v>
      </c>
      <c r="K44" s="3" t="s">
        <v>27</v>
      </c>
      <c r="L44" s="3" t="s">
        <v>28</v>
      </c>
      <c r="M44" s="3" t="s">
        <v>29</v>
      </c>
    </row>
    <row r="45" spans="1:15" x14ac:dyDescent="0.25">
      <c r="E45">
        <f>E39/$O$40*100</f>
        <v>93.746566154410132</v>
      </c>
      <c r="F45">
        <f>F39/$O$40*100</f>
        <v>99.411952417316257</v>
      </c>
      <c r="G45">
        <f>G39/$O$40*100</f>
        <v>112.1578325320983</v>
      </c>
      <c r="H45">
        <f>H39/$O$40*100</f>
        <v>107.57318443079511</v>
      </c>
      <c r="I45">
        <f>I39/$O$40*100</f>
        <v>97.940459605958395</v>
      </c>
      <c r="J45">
        <f>J39/$O$40*100</f>
        <v>70.204163863486514</v>
      </c>
      <c r="K45">
        <f>K39/$O$40*100</f>
        <v>28.737610776532573</v>
      </c>
      <c r="L45">
        <f>L39/$O$40*100</f>
        <v>0.10590325295614192</v>
      </c>
    </row>
    <row r="46" spans="1:15" x14ac:dyDescent="0.25">
      <c r="E46">
        <f>E40/$O$40*100</f>
        <v>102.06275139409659</v>
      </c>
      <c r="F46">
        <f>F40/$O$40*100</f>
        <v>102.47741572368352</v>
      </c>
      <c r="G46">
        <f>G40/$O$40*100</f>
        <v>111.79719582491697</v>
      </c>
      <c r="H46">
        <f>H40/$O$40*100</f>
        <v>109.70069367804321</v>
      </c>
      <c r="I46">
        <f>I40/$O$40*100</f>
        <v>94.790855323910236</v>
      </c>
      <c r="J46">
        <f>J40/$O$40*100</f>
        <v>75.374636099730736</v>
      </c>
      <c r="K46">
        <f>K40/$O$40*100</f>
        <v>23.216222444951189</v>
      </c>
      <c r="L46">
        <f>L40/$O$40*100</f>
        <v>0.14878484460399416</v>
      </c>
    </row>
    <row r="47" spans="1:15" x14ac:dyDescent="0.25">
      <c r="E47">
        <f>E41/$O$40*100</f>
        <v>103.54128777111372</v>
      </c>
      <c r="F47">
        <f>F41/$O$40*100</f>
        <v>116.00977521913565</v>
      </c>
      <c r="G47">
        <f>G41/$O$40*100</f>
        <v>110.29924033862903</v>
      </c>
      <c r="H47">
        <f>H41/$O$40*100</f>
        <v>108.25418743192967</v>
      </c>
      <c r="I47">
        <f>I41/$O$40*100</f>
        <v>108.30175765560755</v>
      </c>
      <c r="J47">
        <f>J41/$O$40*100</f>
        <v>100.36763012879379</v>
      </c>
      <c r="K47">
        <f>K41/$O$40*100</f>
        <v>24.528492706355859</v>
      </c>
      <c r="L47">
        <f>L41/$O$40*100</f>
        <v>0.20355867147451162</v>
      </c>
    </row>
    <row r="48" spans="1:15" x14ac:dyDescent="0.25">
      <c r="E48">
        <f>E42/$O$40*100</f>
        <v>100.64939468037952</v>
      </c>
      <c r="F48">
        <f>F42/$O$40*100</f>
        <v>92.569898522509675</v>
      </c>
      <c r="G48">
        <f>G42/$O$40*100</f>
        <v>93.056724325426529</v>
      </c>
      <c r="H48">
        <f>H42/$O$40*100</f>
        <v>114.95222906889413</v>
      </c>
      <c r="I48">
        <f>I42/$O$40*100</f>
        <v>87.695782457034369</v>
      </c>
      <c r="J48">
        <f>J42/$O$40*100</f>
        <v>74.425694213406317</v>
      </c>
      <c r="K48">
        <f>K42/$O$40*100</f>
        <v>30.582575217515302</v>
      </c>
      <c r="L48">
        <f>L42/$O$40*100</f>
        <v>0.32509301527166629</v>
      </c>
    </row>
    <row r="51" spans="3:13" x14ac:dyDescent="0.25">
      <c r="C51" s="3"/>
      <c r="D51" s="3"/>
      <c r="E51" s="3" t="s">
        <v>21</v>
      </c>
      <c r="F51" s="3" t="s">
        <v>22</v>
      </c>
      <c r="G51" s="3" t="s">
        <v>23</v>
      </c>
      <c r="H51" s="3" t="s">
        <v>24</v>
      </c>
      <c r="I51" s="3" t="s">
        <v>25</v>
      </c>
      <c r="J51" s="3" t="s">
        <v>26</v>
      </c>
      <c r="K51" s="3" t="s">
        <v>27</v>
      </c>
      <c r="L51" s="3" t="s">
        <v>28</v>
      </c>
      <c r="M51" s="3"/>
    </row>
    <row r="52" spans="3:13" x14ac:dyDescent="0.25">
      <c r="C52" t="s">
        <v>37</v>
      </c>
      <c r="E52">
        <f>AVERAGE(E45:E48)</f>
        <v>100</v>
      </c>
      <c r="F52">
        <f t="shared" ref="F52:K52" si="4">AVERAGE(F45:F48)</f>
        <v>102.61726047066128</v>
      </c>
      <c r="G52">
        <f t="shared" si="4"/>
        <v>106.82774825526772</v>
      </c>
      <c r="H52">
        <f t="shared" si="4"/>
        <v>110.12007365241553</v>
      </c>
      <c r="I52">
        <f t="shared" si="4"/>
        <v>97.182213760627633</v>
      </c>
      <c r="J52">
        <f t="shared" si="4"/>
        <v>80.093031076354336</v>
      </c>
      <c r="K52">
        <f t="shared" si="4"/>
        <v>26.766225286338731</v>
      </c>
      <c r="L52">
        <f>AVERAGE(L45:L48)</f>
        <v>0.1958349460765785</v>
      </c>
    </row>
    <row r="53" spans="3:13" x14ac:dyDescent="0.25">
      <c r="C53" t="s">
        <v>39</v>
      </c>
      <c r="E53">
        <f>MEDIAN(E45:E48)</f>
        <v>101.35607303723805</v>
      </c>
      <c r="F53">
        <f>MEDIAN(F45:F48)</f>
        <v>100.94468407049989</v>
      </c>
      <c r="G53">
        <f t="shared" ref="G53:L53" si="5">MEDIAN(G45:G48)</f>
        <v>111.048218081773</v>
      </c>
      <c r="H53">
        <f t="shared" si="5"/>
        <v>108.97744055498643</v>
      </c>
      <c r="I53">
        <f t="shared" si="5"/>
        <v>96.365657464934316</v>
      </c>
      <c r="J53">
        <f t="shared" si="5"/>
        <v>74.900165156568534</v>
      </c>
      <c r="K53">
        <f t="shared" si="5"/>
        <v>26.633051741444216</v>
      </c>
      <c r="L53">
        <f t="shared" si="5"/>
        <v>0.17617175803925289</v>
      </c>
    </row>
    <row r="54" spans="3:13" x14ac:dyDescent="0.25">
      <c r="C54" t="s">
        <v>41</v>
      </c>
      <c r="E54">
        <f>STDEV(E45:E48)</f>
        <v>4.3329285979100822</v>
      </c>
      <c r="F54">
        <f t="shared" ref="F54:L54" si="6">STDEV(F45:F48)</f>
        <v>9.8421286599218298</v>
      </c>
      <c r="G54">
        <f t="shared" si="6"/>
        <v>9.2158842025911678</v>
      </c>
      <c r="H54">
        <f t="shared" si="6"/>
        <v>3.3413461173062804</v>
      </c>
      <c r="I54">
        <f t="shared" si="6"/>
        <v>8.5621291597553792</v>
      </c>
      <c r="J54">
        <f t="shared" si="6"/>
        <v>13.701958737889422</v>
      </c>
      <c r="K54">
        <f t="shared" si="6"/>
        <v>3.4670282578174723</v>
      </c>
      <c r="L54">
        <f t="shared" si="6"/>
        <v>9.4988992102863587E-2</v>
      </c>
    </row>
    <row r="55" spans="3:13" x14ac:dyDescent="0.25">
      <c r="C55" t="s">
        <v>42</v>
      </c>
      <c r="E55">
        <f t="shared" ref="E55:L55" si="7">E54/E52*100</f>
        <v>4.3329285979100822</v>
      </c>
      <c r="F55">
        <f t="shared" si="7"/>
        <v>9.5911044738284907</v>
      </c>
      <c r="G55">
        <f t="shared" si="7"/>
        <v>8.6268636689501026</v>
      </c>
      <c r="H55">
        <f t="shared" si="7"/>
        <v>3.0342752292855795</v>
      </c>
      <c r="I55">
        <f t="shared" si="7"/>
        <v>8.8103870332126935</v>
      </c>
      <c r="J55">
        <f t="shared" si="7"/>
        <v>17.107554245046693</v>
      </c>
      <c r="K55">
        <f t="shared" si="7"/>
        <v>12.952996624395208</v>
      </c>
      <c r="L55">
        <f t="shared" si="7"/>
        <v>48.504617794680769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476250</xdr:colOff>
                <xdr:row>1</xdr:row>
                <xdr:rowOff>19050</xdr:rowOff>
              </from>
              <to>
                <xdr:col>15</xdr:col>
                <xdr:colOff>647700</xdr:colOff>
                <xdr:row>17</xdr:row>
                <xdr:rowOff>76200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2019-12-31T16:39:01Z</dcterms:created>
  <dcterms:modified xsi:type="dcterms:W3CDTF">2021-07-18T07:59:51Z</dcterms:modified>
</cp:coreProperties>
</file>