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9A10828E-EF14-4142-85E5-731FA514C959}" xr6:coauthVersionLast="45" xr6:coauthVersionMax="45" xr10:uidLastSave="{CBA70D90-3782-4B1B-9129-9C2DFA7392E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3" l="1"/>
  <c r="K41" i="3"/>
  <c r="J41" i="3"/>
  <c r="I41" i="3"/>
  <c r="H41" i="3"/>
  <c r="G41" i="3"/>
  <c r="F41" i="3"/>
  <c r="E41" i="3"/>
  <c r="L40" i="3"/>
  <c r="K40" i="3"/>
  <c r="J40" i="3"/>
  <c r="I40" i="3"/>
  <c r="H40" i="3"/>
  <c r="G40" i="3"/>
  <c r="F40" i="3"/>
  <c r="E40" i="3"/>
  <c r="L39" i="3"/>
  <c r="K39" i="3"/>
  <c r="J39" i="3"/>
  <c r="I39" i="3"/>
  <c r="H39" i="3"/>
  <c r="G39" i="3"/>
  <c r="F39" i="3"/>
  <c r="E39" i="3"/>
  <c r="L38" i="3"/>
  <c r="K38" i="3"/>
  <c r="J38" i="3"/>
  <c r="I38" i="3"/>
  <c r="H38" i="3"/>
  <c r="G38" i="3"/>
  <c r="F38" i="3"/>
  <c r="E38" i="3"/>
  <c r="N39" i="3" s="1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O38" i="2"/>
  <c r="P37" i="2"/>
  <c r="P38" i="2" s="1"/>
  <c r="O37" i="2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M36" i="2"/>
  <c r="K36" i="2"/>
  <c r="P35" i="2"/>
  <c r="O50" i="2" s="1"/>
  <c r="O35" i="2"/>
  <c r="O36" i="2" s="1"/>
  <c r="N35" i="2"/>
  <c r="N36" i="2" s="1"/>
  <c r="M35" i="2"/>
  <c r="L35" i="2"/>
  <c r="L36" i="2" s="1"/>
  <c r="K35" i="2"/>
  <c r="J35" i="2"/>
  <c r="J36" i="2" s="1"/>
  <c r="I35" i="2"/>
  <c r="I36" i="2" s="1"/>
  <c r="H35" i="2"/>
  <c r="H36" i="2" s="1"/>
  <c r="H44" i="3" l="1"/>
  <c r="H45" i="3"/>
  <c r="I44" i="3"/>
  <c r="I46" i="3"/>
  <c r="I47" i="3"/>
  <c r="F47" i="3"/>
  <c r="F46" i="3"/>
  <c r="F45" i="3"/>
  <c r="F44" i="3"/>
  <c r="E47" i="3"/>
  <c r="E46" i="3"/>
  <c r="E45" i="3"/>
  <c r="E44" i="3"/>
  <c r="G45" i="3"/>
  <c r="I45" i="3"/>
  <c r="J44" i="3"/>
  <c r="J45" i="3"/>
  <c r="J46" i="3"/>
  <c r="J47" i="3"/>
  <c r="G44" i="3"/>
  <c r="G47" i="3"/>
  <c r="H46" i="3"/>
  <c r="K44" i="3"/>
  <c r="K45" i="3"/>
  <c r="K46" i="3"/>
  <c r="K47" i="3"/>
  <c r="G46" i="3"/>
  <c r="H47" i="3"/>
  <c r="L44" i="3"/>
  <c r="L45" i="3"/>
  <c r="L46" i="3"/>
  <c r="L47" i="3"/>
  <c r="H40" i="2"/>
  <c r="J40" i="2"/>
  <c r="L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G52" i="3" l="1"/>
  <c r="G51" i="3"/>
  <c r="G53" i="3"/>
  <c r="G54" i="3" s="1"/>
  <c r="J53" i="3"/>
  <c r="J52" i="3"/>
  <c r="J51" i="3"/>
  <c r="E51" i="3"/>
  <c r="E53" i="3"/>
  <c r="E54" i="3" s="1"/>
  <c r="E52" i="3"/>
  <c r="I52" i="3"/>
  <c r="I51" i="3"/>
  <c r="I53" i="3"/>
  <c r="K53" i="3"/>
  <c r="K52" i="3"/>
  <c r="K51" i="3"/>
  <c r="L53" i="3"/>
  <c r="L54" i="3" s="1"/>
  <c r="L52" i="3"/>
  <c r="L51" i="3"/>
  <c r="F53" i="3"/>
  <c r="F52" i="3"/>
  <c r="F51" i="3"/>
  <c r="H52" i="3"/>
  <c r="H51" i="3"/>
  <c r="H53" i="3"/>
  <c r="H54" i="3" s="1"/>
  <c r="K77" i="2"/>
  <c r="O76" i="2"/>
  <c r="O58" i="2"/>
  <c r="O56" i="2"/>
  <c r="O57" i="2" s="1"/>
  <c r="O54" i="2"/>
  <c r="K54" i="2"/>
  <c r="K55" i="2" s="1"/>
  <c r="K58" i="2"/>
  <c r="K59" i="2" s="1"/>
  <c r="K56" i="2"/>
  <c r="K57" i="2" s="1"/>
  <c r="L79" i="2"/>
  <c r="H79" i="2"/>
  <c r="L78" i="2"/>
  <c r="H78" i="2"/>
  <c r="L77" i="2"/>
  <c r="L76" i="2"/>
  <c r="L58" i="2"/>
  <c r="L56" i="2"/>
  <c r="L57" i="2" s="1"/>
  <c r="L54" i="2"/>
  <c r="L55" i="2" s="1"/>
  <c r="H63" i="2"/>
  <c r="H58" i="2"/>
  <c r="H56" i="2"/>
  <c r="H57" i="2" s="1"/>
  <c r="H54" i="2"/>
  <c r="K79" i="2" s="1"/>
  <c r="M79" i="2"/>
  <c r="I79" i="2"/>
  <c r="M78" i="2"/>
  <c r="I78" i="2"/>
  <c r="M77" i="2"/>
  <c r="I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I54" i="3" l="1"/>
  <c r="O77" i="2"/>
  <c r="J54" i="3"/>
  <c r="K54" i="3"/>
  <c r="H77" i="2"/>
  <c r="K76" i="2"/>
  <c r="K85" i="2" s="1"/>
  <c r="K78" i="2"/>
  <c r="K84" i="2" s="1"/>
  <c r="F54" i="3"/>
  <c r="O78" i="2"/>
  <c r="O84" i="2" s="1"/>
  <c r="N59" i="2"/>
  <c r="N85" i="2"/>
  <c r="N84" i="2"/>
  <c r="N83" i="2"/>
  <c r="M59" i="2"/>
  <c r="M85" i="2"/>
  <c r="M84" i="2"/>
  <c r="M83" i="2"/>
  <c r="L59" i="2"/>
  <c r="L85" i="2"/>
  <c r="L84" i="2"/>
  <c r="L83" i="2"/>
  <c r="O55" i="2"/>
  <c r="O66" i="2"/>
  <c r="O59" i="2"/>
  <c r="J59" i="2"/>
  <c r="J85" i="2"/>
  <c r="J84" i="2"/>
  <c r="J83" i="2"/>
  <c r="N63" i="2"/>
  <c r="J64" i="2"/>
  <c r="N64" i="2"/>
  <c r="J65" i="2"/>
  <c r="N65" i="2"/>
  <c r="J66" i="2"/>
  <c r="N66" i="2"/>
  <c r="I59" i="2"/>
  <c r="I85" i="2"/>
  <c r="I84" i="2"/>
  <c r="I83" i="2"/>
  <c r="M63" i="2"/>
  <c r="I64" i="2"/>
  <c r="I72" i="2" s="1"/>
  <c r="M64" i="2"/>
  <c r="I65" i="2"/>
  <c r="M65" i="2"/>
  <c r="I66" i="2"/>
  <c r="M66" i="2"/>
  <c r="H55" i="2"/>
  <c r="O79" i="2"/>
  <c r="H59" i="2"/>
  <c r="H76" i="2"/>
  <c r="L63" i="2"/>
  <c r="H64" i="2"/>
  <c r="H70" i="2" s="1"/>
  <c r="L64" i="2"/>
  <c r="H65" i="2"/>
  <c r="L65" i="2"/>
  <c r="H66" i="2"/>
  <c r="L66" i="2"/>
  <c r="K63" i="2"/>
  <c r="O63" i="2"/>
  <c r="K64" i="2"/>
  <c r="O64" i="2"/>
  <c r="K65" i="2"/>
  <c r="O65" i="2"/>
  <c r="K66" i="2"/>
  <c r="O85" i="2" l="1"/>
  <c r="J71" i="2"/>
  <c r="H71" i="2"/>
  <c r="K83" i="2"/>
  <c r="H72" i="2"/>
  <c r="H73" i="2" s="1"/>
  <c r="J70" i="2"/>
  <c r="J73" i="2" s="1"/>
  <c r="J72" i="2"/>
  <c r="O86" i="2"/>
  <c r="O72" i="2"/>
  <c r="O71" i="2"/>
  <c r="O70" i="2"/>
  <c r="L72" i="2"/>
  <c r="L71" i="2"/>
  <c r="L70" i="2"/>
  <c r="I86" i="2"/>
  <c r="N72" i="2"/>
  <c r="N71" i="2"/>
  <c r="N70" i="2"/>
  <c r="L86" i="2"/>
  <c r="I71" i="2"/>
  <c r="N86" i="2"/>
  <c r="K72" i="2"/>
  <c r="K71" i="2"/>
  <c r="K70" i="2"/>
  <c r="H85" i="2"/>
  <c r="H84" i="2"/>
  <c r="H83" i="2"/>
  <c r="M72" i="2"/>
  <c r="M71" i="2"/>
  <c r="M70" i="2"/>
  <c r="J86" i="2"/>
  <c r="O83" i="2"/>
  <c r="K86" i="2"/>
  <c r="M86" i="2"/>
  <c r="I70" i="2"/>
  <c r="I73" i="2" s="1"/>
  <c r="H86" i="2" l="1"/>
  <c r="O73" i="2"/>
  <c r="M73" i="2"/>
  <c r="K73" i="2"/>
  <c r="N73" i="2"/>
  <c r="L73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40" i="1" l="1"/>
  <c r="P40" i="1"/>
  <c r="P36" i="1"/>
  <c r="O47" i="1"/>
  <c r="O49" i="1"/>
  <c r="L40" i="1"/>
  <c r="O48" i="1"/>
  <c r="O50" i="1"/>
  <c r="J40" i="1"/>
  <c r="N40" i="1"/>
  <c r="K47" i="1"/>
  <c r="K48" i="1"/>
  <c r="K56" i="1" s="1"/>
  <c r="K57" i="1" s="1"/>
  <c r="K49" i="1"/>
  <c r="K50" i="1"/>
  <c r="I40" i="1"/>
  <c r="K40" i="1"/>
  <c r="M40" i="1"/>
  <c r="O40" i="1"/>
  <c r="I47" i="1"/>
  <c r="M47" i="1"/>
  <c r="I48" i="1"/>
  <c r="M48" i="1"/>
  <c r="M56" i="1" s="1"/>
  <c r="M57" i="1" s="1"/>
  <c r="I49" i="1"/>
  <c r="M49" i="1"/>
  <c r="I50" i="1"/>
  <c r="M50" i="1"/>
  <c r="O56" i="1"/>
  <c r="O57" i="1" s="1"/>
  <c r="K54" i="1"/>
  <c r="K55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M54" i="1" l="1"/>
  <c r="M55" i="1" s="1"/>
  <c r="O58" i="1"/>
  <c r="M58" i="1"/>
  <c r="K58" i="1"/>
  <c r="O54" i="1"/>
  <c r="I66" i="1" s="1"/>
  <c r="N66" i="1"/>
  <c r="I54" i="1"/>
  <c r="I55" i="1" s="1"/>
  <c r="I58" i="1"/>
  <c r="I56" i="1"/>
  <c r="I57" i="1" s="1"/>
  <c r="N65" i="1"/>
  <c r="N58" i="1"/>
  <c r="N56" i="1"/>
  <c r="N57" i="1" s="1"/>
  <c r="N54" i="1"/>
  <c r="N55" i="1" s="1"/>
  <c r="J63" i="1"/>
  <c r="J58" i="1"/>
  <c r="J56" i="1"/>
  <c r="J57" i="1" s="1"/>
  <c r="J54" i="1"/>
  <c r="J55" i="1" s="1"/>
  <c r="H65" i="1"/>
  <c r="L64" i="1"/>
  <c r="L54" i="1"/>
  <c r="L55" i="1" s="1"/>
  <c r="L58" i="1"/>
  <c r="L56" i="1"/>
  <c r="L57" i="1" s="1"/>
  <c r="H54" i="1"/>
  <c r="H63" i="1"/>
  <c r="H58" i="1"/>
  <c r="H56" i="1"/>
  <c r="H57" i="1" s="1"/>
  <c r="M59" i="1"/>
  <c r="K59" i="1"/>
  <c r="I59" i="1"/>
  <c r="O59" i="1" l="1"/>
  <c r="N64" i="1"/>
  <c r="M65" i="1"/>
  <c r="H64" i="1"/>
  <c r="J65" i="1"/>
  <c r="J66" i="1"/>
  <c r="H66" i="1"/>
  <c r="M63" i="1"/>
  <c r="L65" i="1"/>
  <c r="L59" i="1"/>
  <c r="N63" i="1"/>
  <c r="L66" i="1"/>
  <c r="L63" i="1"/>
  <c r="L72" i="1" s="1"/>
  <c r="J64" i="1"/>
  <c r="J72" i="1" s="1"/>
  <c r="O63" i="1"/>
  <c r="M64" i="1"/>
  <c r="M66" i="1"/>
  <c r="I63" i="1"/>
  <c r="K63" i="1"/>
  <c r="O64" i="1"/>
  <c r="I64" i="1"/>
  <c r="O55" i="1"/>
  <c r="O66" i="1"/>
  <c r="K64" i="1"/>
  <c r="K65" i="1"/>
  <c r="K66" i="1"/>
  <c r="I65" i="1"/>
  <c r="O65" i="1"/>
  <c r="K70" i="1"/>
  <c r="M71" i="1"/>
  <c r="H72" i="1"/>
  <c r="H71" i="1"/>
  <c r="H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J59" i="1"/>
  <c r="J76" i="1"/>
  <c r="N72" i="1"/>
  <c r="N71" i="1"/>
  <c r="N70" i="1"/>
  <c r="H59" i="1"/>
  <c r="H76" i="1"/>
  <c r="L71" i="1"/>
  <c r="L70" i="1"/>
  <c r="H77" i="1"/>
  <c r="L77" i="1"/>
  <c r="H78" i="1"/>
  <c r="L78" i="1"/>
  <c r="H79" i="1"/>
  <c r="L79" i="1"/>
  <c r="J71" i="1"/>
  <c r="N59" i="1"/>
  <c r="N76" i="1"/>
  <c r="J77" i="1"/>
  <c r="N77" i="1"/>
  <c r="J78" i="1"/>
  <c r="N78" i="1"/>
  <c r="J79" i="1"/>
  <c r="J70" i="1" l="1"/>
  <c r="K72" i="1"/>
  <c r="K73" i="1" s="1"/>
  <c r="K71" i="1"/>
  <c r="O71" i="1"/>
  <c r="O72" i="1"/>
  <c r="O70" i="1"/>
  <c r="I71" i="1"/>
  <c r="I72" i="1"/>
  <c r="I70" i="1"/>
  <c r="M72" i="1"/>
  <c r="M70" i="1"/>
  <c r="L73" i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O73" i="1" l="1"/>
  <c r="M73" i="1"/>
  <c r="I73" i="1"/>
  <c r="O86" i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<sst xmlns="http://schemas.openxmlformats.org/spreadsheetml/2006/main" count="243" uniqueCount="62">
  <si>
    <t>version,4</t>
  </si>
  <si>
    <t>ProtocolHeader</t>
  </si>
  <si>
    <t>,Version,1.0,Label,MTT_005A_20191209,ReaderType,0,DateRead,12/27/2019 1:35:05 AM,InstrumentSN,SN: 512734004,</t>
  </si>
  <si>
    <t xml:space="preserve">,Result,0,Prefix,05A_5_1_Do,WellMap,0007FE7FE7FE7FE7FE7FE000,RefWellMap,000000000000000000000000,RunCount,1,Kinetics,False,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</si>
  <si>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</si>
  <si>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</si>
  <si>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</si>
  <si>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</si>
  <si>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</si>
  <si>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</si>
  <si>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,B,X,0.05035401,0.05336399,0.05289922,0.05251887,0.05291788,0.05405632,0.05289922,0.05238711,0.05307197,0.0529389,X</t>
  </si>
  <si>
    <t>,C,X,0.05154739,0.4011173,0.3754878,0.376817,0.382923,0.3713105,0.2538277,0.241219,0.1502908,0.1401393,X</t>
  </si>
  <si>
    <t>,D,X,0.05171496,0.369814,0.3608796,0.3631127,0.3771518,0.3643352,0.2511552,0.232143,0.1489855,0.1370128,X</t>
  </si>
  <si>
    <t>,E,X,0.05230783,0.3718259,0.3657554,0.3645098,0.3544446,0.3687788,0.2466791,0.2281441,0.1471574,0.1382726,X</t>
  </si>
  <si>
    <t>,F,X,0.05049676,0.3574183,0.3647275,0.355226,0.3587689,0.3727903,0.2675264,0.2355388,0.1524799,0.05258534,X</t>
  </si>
  <si>
    <t>,G,X,0.05123098,0.05120308,0.05113333,0.05138797,0.05212137,0.05173943,0.05171727,0.05177897,0.05231253,0.05275802,X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</si>
  <si>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</si>
  <si>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</si>
  <si>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</si>
  <si>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</si>
  <si>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</si>
  <si>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</si>
  <si>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</si>
  <si>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</si>
  <si>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</si>
  <si>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</si>
  <si>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</si>
  <si>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</si>
  <si>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</si>
  <si>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</si>
  <si>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iPSC_DSN_005A_20191209_1_d13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</si>
  <si>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</si>
  <si>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</si>
  <si>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</si>
  <si>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</si>
  <si>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</si>
  <si>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</si>
  <si>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</si>
  <si>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</si>
  <si>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</si>
  <si>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</si>
  <si>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</si>
  <si>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</si>
  <si>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</si>
  <si>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</si>
  <si>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Doxorubicin</t>
  </si>
  <si>
    <t>MTT</t>
  </si>
  <si>
    <t>,Version,1,Label,CytoTox-Fluor,ReaderType,2,DateRead,12/23/2019 8:51:14 PM,InstrumentSN,SN: 512734004,FluoOpticalKitID,PN:9300-046 SN:31000001DD35142D SIG:BLUE,</t>
  </si>
  <si>
    <t xml:space="preserve">,Result,0,Prefix,05A_5_1_Do,WellMap,0007FE7FE7FE7FE7FE7FE000,RunCount,1,Kinetics,False, </t>
  </si>
  <si>
    <t>,Read 1</t>
  </si>
  <si>
    <t>,B,X,567.019,564.617,564.949,563.53,565.074,565.899,564.555,563.077,563.884,563.783,X</t>
  </si>
  <si>
    <t>,C,X,566.68,6956.28,8018.24,7732.21,7785.19,7462.55,11021,14795.1,291483,2506.54,X</t>
  </si>
  <si>
    <t>,D,X,564.191,7477.65,7724.99,7861.11,8017.49,7902.68,10541.8,15136.2,270038,2627.09,X</t>
  </si>
  <si>
    <t>,E,X,563.807,7716.29,8023.7,8294.77,8275.59,7650.93,11681,17005.6,304063,2605.61,X</t>
  </si>
  <si>
    <t>,F,X,564.815,7545.32,7580.15,8496.24,8711.54,8521.64,9646.86,16170.3,197343,563.243,X</t>
  </si>
  <si>
    <t>,G,X,566.768,565.492,565.894,564.543,564.451,565.066,562.46,563.875,564.036,563.262,X</t>
  </si>
  <si>
    <t>Cytotox</t>
  </si>
  <si>
    <t>Live/Dead</t>
  </si>
  <si>
    <t>% of Vehicle</t>
  </si>
  <si>
    <t>71) Exp_20191221</t>
  </si>
  <si>
    <t>Cytotox excluded as Doxorubicin</t>
  </si>
  <si>
    <t>emits fluorescence signal.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</si>
</sst>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0" fillId="0" borderId="0" xfId="0" applyFont="1"/>
    <xf numFmtId="14" fontId="0" fillId="0" borderId="0" xfId="0" applyNumberFormat="1" applyAlignment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504264</xdr:colOff>
      <xdr:row>4</xdr:row>
      <xdr:rowOff>120461</xdr:rowOff>
    </xdr:from>
    <xdr:to>
      <xdr:col>15</xdr:col>
      <xdr:colOff>582705</xdr:colOff>
      <xdr:row>22</xdr:row>
      <xdr:rowOff>179292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264" y="882461"/>
          <a:ext cx="4650441" cy="3487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4</xdr:row>
      <xdr:rowOff>19050</xdr:rowOff>
    </xdr:from>
    <xdr:to>
      <xdr:col>12</xdr:col>
      <xdr:colOff>295275</xdr:colOff>
      <xdr:row>20</xdr:row>
      <xdr:rowOff>114300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781050"/>
          <a:ext cx="4191000" cy="31432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76</xdr:row>
          <xdr:rowOff>85725</xdr:rowOff>
        </xdr:from>
        <xdr:to>
          <xdr:col>4</xdr:col>
          <xdr:colOff>590550</xdr:colOff>
          <xdr:row>88</xdr:row>
          <xdr:rowOff>9525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733425</xdr:colOff>
      <xdr:row>1</xdr:row>
      <xdr:rowOff>28575</xdr:rowOff>
    </xdr:from>
    <xdr:to>
      <xdr:col>10</xdr:col>
      <xdr:colOff>263524</xdr:colOff>
      <xdr:row>17</xdr:row>
      <xdr:rowOff>85725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5896927-77DA-4EA6-9932-D0C5D3566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1425" y="219075"/>
          <a:ext cx="4140199" cy="31051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352425</xdr:colOff>
          <xdr:row>1</xdr:row>
          <xdr:rowOff>47626</xdr:rowOff>
        </xdr:from>
        <xdr:to>
          <xdr:col>15</xdr:col>
          <xdr:colOff>686751</xdr:colOff>
          <xdr:row>17</xdr:row>
          <xdr:rowOff>76200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4FCDFD9E-6B43-43D3-9CA7-0E317254B8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J16" sqref="J16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18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5.0354009999999998E-2</v>
      </c>
      <c r="H27" s="5">
        <v>5.336399E-2</v>
      </c>
      <c r="I27" s="5">
        <v>5.2899219999999997E-2</v>
      </c>
      <c r="J27" s="5">
        <v>5.2518870000000002E-2</v>
      </c>
      <c r="K27" s="5">
        <v>5.291788E-2</v>
      </c>
      <c r="L27" s="5">
        <v>5.4056319999999998E-2</v>
      </c>
      <c r="M27" s="5">
        <v>5.2899219999999997E-2</v>
      </c>
      <c r="N27" s="5">
        <v>5.2387110000000001E-2</v>
      </c>
      <c r="O27" s="5">
        <v>5.3071970000000003E-2</v>
      </c>
      <c r="P27" s="5">
        <v>5.2938899999999997E-2</v>
      </c>
      <c r="Q27" s="5"/>
    </row>
    <row r="28" spans="1:17" x14ac:dyDescent="0.25">
      <c r="A28" t="s">
        <v>32</v>
      </c>
      <c r="C28" t="s">
        <v>33</v>
      </c>
      <c r="F28" s="6"/>
      <c r="G28" s="6">
        <v>5.1547389999999998E-2</v>
      </c>
      <c r="H28" s="7">
        <v>0.40111730000000001</v>
      </c>
      <c r="I28" s="8">
        <v>0.37548779999999998</v>
      </c>
      <c r="J28" s="8">
        <v>0.37681700000000001</v>
      </c>
      <c r="K28" s="8">
        <v>0.38292300000000001</v>
      </c>
      <c r="L28" s="8">
        <v>0.37131049999999999</v>
      </c>
      <c r="M28" s="8">
        <v>0.25382769999999999</v>
      </c>
      <c r="N28" s="8">
        <v>0.24121899999999999</v>
      </c>
      <c r="O28" s="8">
        <v>0.1502908</v>
      </c>
      <c r="P28" s="9">
        <v>0.14013929999999999</v>
      </c>
      <c r="Q28" s="6"/>
    </row>
    <row r="29" spans="1:17" x14ac:dyDescent="0.25">
      <c r="A29" t="s">
        <v>34</v>
      </c>
      <c r="C29" t="s">
        <v>45</v>
      </c>
      <c r="F29" s="6"/>
      <c r="G29" s="6">
        <v>5.1714959999999997E-2</v>
      </c>
      <c r="H29" s="10">
        <v>0.36981399999999998</v>
      </c>
      <c r="I29" s="11">
        <v>0.36087960000000002</v>
      </c>
      <c r="J29" s="11">
        <v>0.36311270000000001</v>
      </c>
      <c r="K29" s="11">
        <v>0.37715179999999998</v>
      </c>
      <c r="L29" s="11">
        <v>0.36433520000000003</v>
      </c>
      <c r="M29" s="11">
        <v>0.25115520000000002</v>
      </c>
      <c r="N29" s="11">
        <v>0.23214299999999999</v>
      </c>
      <c r="O29" s="11">
        <v>0.14898549999999999</v>
      </c>
      <c r="P29" s="12">
        <v>0.13701279999999999</v>
      </c>
      <c r="Q29" s="6"/>
    </row>
    <row r="30" spans="1:17" x14ac:dyDescent="0.25">
      <c r="A30" t="s">
        <v>17</v>
      </c>
      <c r="C30" s="18">
        <v>43821</v>
      </c>
      <c r="F30" s="6"/>
      <c r="G30" s="6">
        <v>5.230783E-2</v>
      </c>
      <c r="H30" s="10">
        <v>0.37182589999999999</v>
      </c>
      <c r="I30" s="11">
        <v>0.36575540000000001</v>
      </c>
      <c r="J30" s="11">
        <v>0.36450979999999999</v>
      </c>
      <c r="K30" s="11">
        <v>0.3544446</v>
      </c>
      <c r="L30" s="11">
        <v>0.36877880000000002</v>
      </c>
      <c r="M30" s="11">
        <v>0.24667910000000001</v>
      </c>
      <c r="N30" s="11">
        <v>0.22814409999999999</v>
      </c>
      <c r="O30" s="11">
        <v>0.14715739999999999</v>
      </c>
      <c r="P30" s="12">
        <v>0.1382726</v>
      </c>
      <c r="Q30" s="6"/>
    </row>
    <row r="31" spans="1:17" x14ac:dyDescent="0.25">
      <c r="A31" t="s">
        <v>18</v>
      </c>
      <c r="C31" t="s">
        <v>19</v>
      </c>
      <c r="F31" s="6"/>
      <c r="G31" s="6">
        <v>5.0496760000000002E-2</v>
      </c>
      <c r="H31" s="13">
        <v>0.35741830000000002</v>
      </c>
      <c r="I31" s="14">
        <v>0.36472749999999998</v>
      </c>
      <c r="J31" s="14">
        <v>0.35522599999999999</v>
      </c>
      <c r="K31" s="14">
        <v>0.3587689</v>
      </c>
      <c r="L31" s="14">
        <v>0.37279030000000002</v>
      </c>
      <c r="M31" s="14">
        <v>0.2675264</v>
      </c>
      <c r="N31" s="14">
        <v>0.23553879999999999</v>
      </c>
      <c r="O31" s="14">
        <v>0.1524799</v>
      </c>
      <c r="P31" s="15">
        <v>5.2585340000000001E-2</v>
      </c>
      <c r="Q31" s="6"/>
    </row>
    <row r="32" spans="1:17" x14ac:dyDescent="0.25">
      <c r="A32" s="1" t="s">
        <v>35</v>
      </c>
      <c r="C32" t="s">
        <v>60</v>
      </c>
      <c r="G32" s="17">
        <v>5.1230980000000002E-2</v>
      </c>
      <c r="H32" s="17">
        <v>5.1203079999999998E-2</v>
      </c>
      <c r="I32" s="17">
        <v>5.1133329999999998E-2</v>
      </c>
      <c r="J32" s="17">
        <v>5.1387969999999998E-2</v>
      </c>
      <c r="K32" s="17">
        <v>5.212137E-2</v>
      </c>
      <c r="L32" s="17">
        <v>5.1739430000000003E-2</v>
      </c>
      <c r="M32" s="17">
        <v>5.1717270000000003E-2</v>
      </c>
      <c r="N32" s="17">
        <v>5.1778970000000001E-2</v>
      </c>
      <c r="O32" s="17">
        <v>5.2312530000000003E-2</v>
      </c>
      <c r="P32" s="17">
        <v>5.2758020000000003E-2</v>
      </c>
    </row>
    <row r="33" spans="3:17" x14ac:dyDescent="0.25">
      <c r="C33" t="s">
        <v>61</v>
      </c>
    </row>
    <row r="35" spans="3:17" x14ac:dyDescent="0.25">
      <c r="C35" s="16"/>
      <c r="F35" t="s">
        <v>36</v>
      </c>
      <c r="H35">
        <f>AVERAGE(H28:H31)</f>
        <v>0.37504387499999997</v>
      </c>
      <c r="I35">
        <f>AVERAGE(I28:I31)</f>
        <v>0.36671257499999999</v>
      </c>
      <c r="J35">
        <f>AVERAGE(J28:J31)</f>
        <v>0.36491637500000002</v>
      </c>
      <c r="K35">
        <f t="shared" ref="K35:M35" si="0">AVERAGE(K28:K31)</f>
        <v>0.36832207499999997</v>
      </c>
      <c r="L35">
        <f t="shared" si="0"/>
        <v>0.36930370000000001</v>
      </c>
      <c r="M35">
        <f t="shared" si="0"/>
        <v>0.2547971</v>
      </c>
      <c r="N35">
        <f>AVERAGE(N28:N31)</f>
        <v>0.23426122499999996</v>
      </c>
      <c r="O35">
        <f>AVERAGE(O28:O31)</f>
        <v>0.14972839999999998</v>
      </c>
      <c r="P35">
        <f>AVERAGE(P28:P30)</f>
        <v>0.13847489999999998</v>
      </c>
    </row>
    <row r="36" spans="3:17" x14ac:dyDescent="0.25">
      <c r="F36" t="s">
        <v>37</v>
      </c>
      <c r="H36">
        <f>H35/1000</f>
        <v>3.7504387499999995E-4</v>
      </c>
      <c r="I36">
        <f t="shared" ref="I36:P36" si="1">I35/1000</f>
        <v>3.6671257499999997E-4</v>
      </c>
      <c r="J36">
        <f t="shared" si="1"/>
        <v>3.6491637500000003E-4</v>
      </c>
      <c r="K36">
        <f t="shared" si="1"/>
        <v>3.6832207499999995E-4</v>
      </c>
      <c r="L36">
        <f t="shared" si="1"/>
        <v>3.6930369999999999E-4</v>
      </c>
      <c r="M36">
        <f t="shared" si="1"/>
        <v>2.547971E-4</v>
      </c>
      <c r="N36">
        <f t="shared" si="1"/>
        <v>2.3426122499999995E-4</v>
      </c>
      <c r="O36">
        <f t="shared" si="1"/>
        <v>1.4972839999999999E-4</v>
      </c>
      <c r="P36">
        <f t="shared" si="1"/>
        <v>1.3847489999999998E-4</v>
      </c>
    </row>
    <row r="37" spans="3:17" x14ac:dyDescent="0.25">
      <c r="F37" t="s">
        <v>38</v>
      </c>
      <c r="H37">
        <f>MEDIAN(H28:H31)</f>
        <v>0.37081995000000001</v>
      </c>
      <c r="I37">
        <f t="shared" ref="I37:O37" si="2">MEDIAN(I28:I31)</f>
        <v>0.36524144999999997</v>
      </c>
      <c r="J37">
        <f t="shared" si="2"/>
        <v>0.36381125000000003</v>
      </c>
      <c r="K37">
        <f t="shared" si="2"/>
        <v>0.36796034999999999</v>
      </c>
      <c r="L37">
        <f t="shared" si="2"/>
        <v>0.37004464999999997</v>
      </c>
      <c r="M37">
        <f t="shared" si="2"/>
        <v>0.25249145000000001</v>
      </c>
      <c r="N37">
        <f t="shared" si="2"/>
        <v>0.23384089999999999</v>
      </c>
      <c r="O37">
        <f t="shared" si="2"/>
        <v>0.14963815</v>
      </c>
      <c r="P37">
        <f>MEDIAN(P28:P30)</f>
        <v>0.1382726</v>
      </c>
    </row>
    <row r="38" spans="3:17" x14ac:dyDescent="0.25">
      <c r="F38" t="s">
        <v>39</v>
      </c>
      <c r="H38">
        <f>H37/1000</f>
        <v>3.7081994999999999E-4</v>
      </c>
      <c r="I38">
        <f t="shared" ref="I38:P38" si="3">I37/1000</f>
        <v>3.6524144999999997E-4</v>
      </c>
      <c r="J38">
        <f t="shared" si="3"/>
        <v>3.6381125000000005E-4</v>
      </c>
      <c r="K38">
        <f t="shared" si="3"/>
        <v>3.6796034999999998E-4</v>
      </c>
      <c r="L38">
        <f t="shared" si="3"/>
        <v>3.7004464999999999E-4</v>
      </c>
      <c r="M38">
        <f t="shared" si="3"/>
        <v>2.5249145000000002E-4</v>
      </c>
      <c r="N38">
        <f t="shared" si="3"/>
        <v>2.3384089999999998E-4</v>
      </c>
      <c r="O38">
        <f t="shared" si="3"/>
        <v>1.4963815E-4</v>
      </c>
      <c r="P38">
        <f t="shared" si="3"/>
        <v>1.3827260000000001E-4</v>
      </c>
    </row>
    <row r="39" spans="3:17" x14ac:dyDescent="0.25">
      <c r="F39" t="s">
        <v>40</v>
      </c>
      <c r="H39">
        <f>STDEV(H28:H31)</f>
        <v>1.8512980499526092E-2</v>
      </c>
      <c r="I39">
        <f t="shared" ref="I39:O39" si="4">STDEV(I28:I31)</f>
        <v>6.2151663396216913E-3</v>
      </c>
      <c r="J39">
        <f t="shared" si="4"/>
        <v>8.9246249177486556E-3</v>
      </c>
      <c r="K39">
        <f t="shared" si="4"/>
        <v>1.3844355280372094E-2</v>
      </c>
      <c r="L39">
        <f t="shared" si="4"/>
        <v>3.7033830506713636E-3</v>
      </c>
      <c r="M39">
        <f t="shared" si="4"/>
        <v>8.9840631947168837E-3</v>
      </c>
      <c r="N39">
        <f t="shared" si="4"/>
        <v>5.5362118892343711E-3</v>
      </c>
      <c r="O39">
        <f t="shared" si="4"/>
        <v>2.2397163079283093E-3</v>
      </c>
      <c r="P39">
        <f>STDEV(P28:P30)</f>
        <v>1.5730367223939835E-3</v>
      </c>
    </row>
    <row r="40" spans="3:17" x14ac:dyDescent="0.25">
      <c r="F40" t="s">
        <v>41</v>
      </c>
      <c r="H40">
        <f>H39/H35*100</f>
        <v>4.9362172624539182</v>
      </c>
      <c r="I40">
        <f t="shared" ref="I40:O40" si="5">I39/I35*100</f>
        <v>1.6948331645353834</v>
      </c>
      <c r="J40">
        <f t="shared" si="5"/>
        <v>2.4456630420459082</v>
      </c>
      <c r="K40">
        <f t="shared" si="5"/>
        <v>3.7587633813075407</v>
      </c>
      <c r="L40">
        <f t="shared" si="5"/>
        <v>1.0028015020351444</v>
      </c>
      <c r="M40">
        <f t="shared" si="5"/>
        <v>3.5259676011684919</v>
      </c>
      <c r="N40">
        <f t="shared" si="5"/>
        <v>2.3632642957597323</v>
      </c>
      <c r="O40">
        <f t="shared" si="5"/>
        <v>1.4958526959002496</v>
      </c>
      <c r="P40">
        <f>P39/P35*100</f>
        <v>1.1359724559425455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0.26264240000000005</v>
      </c>
      <c r="I47">
        <f t="shared" ref="H47:O50" si="6">I28-$P$35</f>
        <v>0.2370129</v>
      </c>
      <c r="J47">
        <f t="shared" si="6"/>
        <v>0.23834210000000003</v>
      </c>
      <c r="K47">
        <f t="shared" si="6"/>
        <v>0.24444810000000003</v>
      </c>
      <c r="L47">
        <f t="shared" si="6"/>
        <v>0.2328356</v>
      </c>
      <c r="M47">
        <f t="shared" si="6"/>
        <v>0.11535280000000001</v>
      </c>
      <c r="N47">
        <f t="shared" si="6"/>
        <v>0.1027441</v>
      </c>
      <c r="O47">
        <f t="shared" si="6"/>
        <v>1.1815900000000018E-2</v>
      </c>
    </row>
    <row r="48" spans="3:17" x14ac:dyDescent="0.25">
      <c r="H48">
        <f t="shared" si="6"/>
        <v>0.23133909999999999</v>
      </c>
      <c r="I48">
        <f t="shared" si="6"/>
        <v>0.22240470000000004</v>
      </c>
      <c r="J48">
        <f t="shared" si="6"/>
        <v>0.22463780000000003</v>
      </c>
      <c r="K48">
        <f t="shared" si="6"/>
        <v>0.2386769</v>
      </c>
      <c r="L48">
        <f t="shared" si="6"/>
        <v>0.22586030000000004</v>
      </c>
      <c r="M48">
        <f t="shared" si="6"/>
        <v>0.11268030000000004</v>
      </c>
      <c r="N48">
        <f t="shared" si="6"/>
        <v>9.3668100000000004E-2</v>
      </c>
      <c r="O48">
        <f t="shared" si="6"/>
        <v>1.0510600000000009E-2</v>
      </c>
    </row>
    <row r="49" spans="4:17" x14ac:dyDescent="0.25">
      <c r="H49">
        <f t="shared" si="6"/>
        <v>0.233351</v>
      </c>
      <c r="I49">
        <f t="shared" si="6"/>
        <v>0.22728050000000002</v>
      </c>
      <c r="J49">
        <f t="shared" si="6"/>
        <v>0.22603490000000001</v>
      </c>
      <c r="K49">
        <f t="shared" si="6"/>
        <v>0.21596970000000001</v>
      </c>
      <c r="L49">
        <f t="shared" si="6"/>
        <v>0.23030390000000003</v>
      </c>
      <c r="M49">
        <f t="shared" si="6"/>
        <v>0.10820420000000003</v>
      </c>
      <c r="N49">
        <f t="shared" si="6"/>
        <v>8.9669200000000004E-2</v>
      </c>
      <c r="O49">
        <f t="shared" si="6"/>
        <v>8.6825000000000097E-3</v>
      </c>
    </row>
    <row r="50" spans="4:17" x14ac:dyDescent="0.25">
      <c r="H50">
        <f t="shared" si="6"/>
        <v>0.21894340000000004</v>
      </c>
      <c r="I50">
        <f t="shared" si="6"/>
        <v>0.2262526</v>
      </c>
      <c r="J50">
        <f t="shared" si="6"/>
        <v>0.2167511</v>
      </c>
      <c r="K50">
        <f t="shared" si="6"/>
        <v>0.22029400000000002</v>
      </c>
      <c r="L50">
        <f t="shared" si="6"/>
        <v>0.23431540000000003</v>
      </c>
      <c r="M50">
        <f t="shared" si="6"/>
        <v>0.12905150000000001</v>
      </c>
      <c r="N50">
        <f t="shared" si="6"/>
        <v>9.7063900000000009E-2</v>
      </c>
      <c r="O50">
        <f t="shared" si="6"/>
        <v>1.4005000000000017E-2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0.23656897500000001</v>
      </c>
      <c r="I54">
        <f>AVERAGE(I47:I50)</f>
        <v>0.22823767500000003</v>
      </c>
      <c r="J54">
        <f t="shared" ref="J54:N54" si="7">AVERAGE(J47:J50)</f>
        <v>0.226441475</v>
      </c>
      <c r="K54">
        <f t="shared" si="7"/>
        <v>0.22984717500000001</v>
      </c>
      <c r="L54">
        <f t="shared" si="7"/>
        <v>0.23082880000000003</v>
      </c>
      <c r="M54">
        <f t="shared" si="7"/>
        <v>0.11632220000000001</v>
      </c>
      <c r="N54">
        <f t="shared" si="7"/>
        <v>9.5786325000000005E-2</v>
      </c>
      <c r="O54">
        <f>AVERAGE(O47:O50)</f>
        <v>1.1253500000000013E-2</v>
      </c>
    </row>
    <row r="55" spans="4:17" x14ac:dyDescent="0.25">
      <c r="F55" t="s">
        <v>37</v>
      </c>
      <c r="H55">
        <f>H54/1000</f>
        <v>2.3656897500000002E-4</v>
      </c>
      <c r="I55">
        <f t="shared" ref="I55:O55" si="8">I54/1000</f>
        <v>2.2823767500000002E-4</v>
      </c>
      <c r="J55">
        <f t="shared" si="8"/>
        <v>2.26441475E-4</v>
      </c>
      <c r="K55">
        <f t="shared" si="8"/>
        <v>2.2984717500000002E-4</v>
      </c>
      <c r="L55">
        <f t="shared" si="8"/>
        <v>2.3082880000000004E-4</v>
      </c>
      <c r="M55">
        <f t="shared" si="8"/>
        <v>1.1632220000000002E-4</v>
      </c>
      <c r="N55">
        <f t="shared" si="8"/>
        <v>9.578632500000001E-5</v>
      </c>
      <c r="O55">
        <f t="shared" si="8"/>
        <v>1.1253500000000013E-5</v>
      </c>
    </row>
    <row r="56" spans="4:17" x14ac:dyDescent="0.25">
      <c r="F56" t="s">
        <v>38</v>
      </c>
      <c r="H56">
        <f>MEDIAN(H47:H50)</f>
        <v>0.23234505</v>
      </c>
      <c r="I56">
        <f t="shared" ref="I56:N56" si="9">MEDIAN(I47:I50)</f>
        <v>0.22676655000000001</v>
      </c>
      <c r="J56">
        <f>MEDIAN(J47:J50)</f>
        <v>0.22533635000000002</v>
      </c>
      <c r="K56">
        <f t="shared" si="9"/>
        <v>0.22948545000000001</v>
      </c>
      <c r="L56">
        <f t="shared" si="9"/>
        <v>0.23156975000000002</v>
      </c>
      <c r="M56">
        <f t="shared" si="9"/>
        <v>0.11401655000000002</v>
      </c>
      <c r="N56">
        <f t="shared" si="9"/>
        <v>9.5366000000000006E-2</v>
      </c>
      <c r="O56">
        <f>MEDIAN(O47:O50)</f>
        <v>1.1163250000000013E-2</v>
      </c>
    </row>
    <row r="57" spans="4:17" x14ac:dyDescent="0.25">
      <c r="F57" t="s">
        <v>39</v>
      </c>
      <c r="H57">
        <f>H56/1000</f>
        <v>2.3234505E-4</v>
      </c>
      <c r="I57">
        <f t="shared" ref="I57:O57" si="10">I56/1000</f>
        <v>2.2676655000000002E-4</v>
      </c>
      <c r="J57">
        <f t="shared" si="10"/>
        <v>2.2533635000000001E-4</v>
      </c>
      <c r="K57">
        <f t="shared" si="10"/>
        <v>2.2948545000000002E-4</v>
      </c>
      <c r="L57">
        <f t="shared" si="10"/>
        <v>2.3156975000000003E-4</v>
      </c>
      <c r="M57">
        <f t="shared" si="10"/>
        <v>1.1401655000000003E-4</v>
      </c>
      <c r="N57">
        <f t="shared" si="10"/>
        <v>9.5366000000000008E-5</v>
      </c>
      <c r="O57">
        <f t="shared" si="10"/>
        <v>1.1163250000000014E-5</v>
      </c>
    </row>
    <row r="58" spans="4:17" x14ac:dyDescent="0.25">
      <c r="F58" t="s">
        <v>40</v>
      </c>
      <c r="H58">
        <f>STDEV(H47:H50)</f>
        <v>1.8512980499526103E-2</v>
      </c>
      <c r="I58">
        <f t="shared" ref="I58:O58" si="11">STDEV(I47:I50)</f>
        <v>6.2151663396216913E-3</v>
      </c>
      <c r="J58">
        <f t="shared" si="11"/>
        <v>8.9246249177486556E-3</v>
      </c>
      <c r="K58">
        <f t="shared" si="11"/>
        <v>1.3844355280372094E-2</v>
      </c>
      <c r="L58">
        <f t="shared" si="11"/>
        <v>3.7033830506713636E-3</v>
      </c>
      <c r="M58">
        <f t="shared" si="11"/>
        <v>8.9840631947168837E-3</v>
      </c>
      <c r="N58">
        <f t="shared" si="11"/>
        <v>5.5362118892343711E-3</v>
      </c>
      <c r="O58">
        <f t="shared" si="11"/>
        <v>2.2397163079283093E-3</v>
      </c>
    </row>
    <row r="59" spans="4:17" x14ac:dyDescent="0.25">
      <c r="F59" t="s">
        <v>41</v>
      </c>
      <c r="H59">
        <f>H58/H54*100</f>
        <v>7.8256163977233717</v>
      </c>
      <c r="I59">
        <f t="shared" ref="I59:O59" si="12">I58/I54*100</f>
        <v>2.7231114843864801</v>
      </c>
      <c r="J59">
        <f t="shared" si="12"/>
        <v>3.941250125556131</v>
      </c>
      <c r="K59">
        <f t="shared" si="12"/>
        <v>6.023287116916749</v>
      </c>
      <c r="L59">
        <f t="shared" si="12"/>
        <v>1.6043851766639878</v>
      </c>
      <c r="M59">
        <f t="shared" si="12"/>
        <v>7.7234295729593168</v>
      </c>
      <c r="N59">
        <f t="shared" si="12"/>
        <v>5.7797518479118715</v>
      </c>
      <c r="O59">
        <f t="shared" si="12"/>
        <v>19.90239754679261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2333.8730172835094</v>
      </c>
      <c r="I63">
        <f t="shared" si="13"/>
        <v>2106.1260941040541</v>
      </c>
      <c r="J63">
        <f t="shared" si="13"/>
        <v>2117.9375305460499</v>
      </c>
      <c r="K63">
        <f t="shared" si="13"/>
        <v>2172.1962056249145</v>
      </c>
      <c r="L63">
        <f t="shared" si="13"/>
        <v>2069.0060869951544</v>
      </c>
      <c r="M63">
        <f t="shared" si="13"/>
        <v>1025.039321100101</v>
      </c>
      <c r="N63">
        <f t="shared" si="13"/>
        <v>912.99684542586647</v>
      </c>
      <c r="O63">
        <f t="shared" si="13"/>
        <v>104.99755631581289</v>
      </c>
    </row>
    <row r="64" spans="4:17" x14ac:dyDescent="0.25">
      <c r="H64">
        <f>H48/$O$54*100</f>
        <v>2055.7080019549448</v>
      </c>
      <c r="I64">
        <f t="shared" si="13"/>
        <v>1976.3158128582197</v>
      </c>
      <c r="J64">
        <f t="shared" si="13"/>
        <v>1996.1594170702426</v>
      </c>
      <c r="K64">
        <f t="shared" si="13"/>
        <v>2120.9126049673409</v>
      </c>
      <c r="L64">
        <f t="shared" si="13"/>
        <v>2007.0227040476275</v>
      </c>
      <c r="M64">
        <f t="shared" si="13"/>
        <v>1001.2911538632418</v>
      </c>
      <c r="N64">
        <f t="shared" si="13"/>
        <v>832.34638112587106</v>
      </c>
      <c r="O64">
        <f t="shared" si="13"/>
        <v>93.398498244990407</v>
      </c>
    </row>
    <row r="65" spans="4:17" x14ac:dyDescent="0.25">
      <c r="H65">
        <f t="shared" ref="H65:O66" si="14">H49/$O$54*100</f>
        <v>2073.5859954680741</v>
      </c>
      <c r="I65">
        <f t="shared" si="14"/>
        <v>2019.6427778024592</v>
      </c>
      <c r="J65">
        <f t="shared" si="14"/>
        <v>2008.5742213533542</v>
      </c>
      <c r="K65">
        <f t="shared" si="14"/>
        <v>1919.133602879102</v>
      </c>
      <c r="L65">
        <f t="shared" si="14"/>
        <v>2046.5090860621117</v>
      </c>
      <c r="M65">
        <f t="shared" si="14"/>
        <v>961.51597280845863</v>
      </c>
      <c r="N65">
        <f t="shared" si="14"/>
        <v>796.81165859510281</v>
      </c>
      <c r="O65">
        <f t="shared" si="14"/>
        <v>77.153774381303592</v>
      </c>
    </row>
    <row r="66" spans="4:17" x14ac:dyDescent="0.25">
      <c r="H66">
        <f t="shared" si="14"/>
        <v>1945.5582707602059</v>
      </c>
      <c r="I66">
        <f t="shared" si="14"/>
        <v>2010.5087306171388</v>
      </c>
      <c r="J66">
        <f t="shared" si="14"/>
        <v>1926.0772204203115</v>
      </c>
      <c r="K66">
        <f t="shared" si="14"/>
        <v>1957.559870262583</v>
      </c>
      <c r="L66">
        <f t="shared" si="14"/>
        <v>2082.1557737592725</v>
      </c>
      <c r="M66">
        <f t="shared" si="14"/>
        <v>1146.7676722797339</v>
      </c>
      <c r="N66">
        <f t="shared" si="14"/>
        <v>862.52188208112932</v>
      </c>
      <c r="O66">
        <f t="shared" si="14"/>
        <v>124.45017105789312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2102.1813213666837</v>
      </c>
      <c r="I70">
        <f>AVERAGE(I63:I66)</f>
        <v>2028.1483538454679</v>
      </c>
      <c r="J70">
        <f t="shared" ref="J70:N70" si="15">AVERAGE(J63:J66)</f>
        <v>2012.1870973474895</v>
      </c>
      <c r="K70">
        <f t="shared" si="15"/>
        <v>2042.4505709334851</v>
      </c>
      <c r="L70">
        <f t="shared" si="15"/>
        <v>2051.1734127160416</v>
      </c>
      <c r="M70">
        <f t="shared" si="15"/>
        <v>1033.6535300128839</v>
      </c>
      <c r="N70">
        <f t="shared" si="15"/>
        <v>851.16919180699244</v>
      </c>
      <c r="O70">
        <f>AVERAGE(O63:O66)</f>
        <v>100</v>
      </c>
    </row>
    <row r="71" spans="4:17" x14ac:dyDescent="0.25">
      <c r="F71" t="s">
        <v>38</v>
      </c>
      <c r="H71">
        <f>MEDIAN(H63:H66)</f>
        <v>2064.6469987115097</v>
      </c>
      <c r="I71">
        <f>MEDIAN(I63:I66)</f>
        <v>2015.075754209799</v>
      </c>
      <c r="J71">
        <f t="shared" ref="J71:O71" si="16">MEDIAN(J63:J66)</f>
        <v>2002.3668192117984</v>
      </c>
      <c r="K71">
        <f t="shared" si="16"/>
        <v>2039.236237614962</v>
      </c>
      <c r="L71">
        <f t="shared" si="16"/>
        <v>2057.7575865286331</v>
      </c>
      <c r="M71">
        <f t="shared" si="16"/>
        <v>1013.1652374816714</v>
      </c>
      <c r="N71">
        <f t="shared" si="16"/>
        <v>847.43413160350019</v>
      </c>
      <c r="O71">
        <f t="shared" si="16"/>
        <v>99.198027280401647</v>
      </c>
    </row>
    <row r="72" spans="4:17" x14ac:dyDescent="0.25">
      <c r="F72" t="s">
        <v>40</v>
      </c>
      <c r="H72">
        <f>STDEV(H63:H66)</f>
        <v>164.50864619474902</v>
      </c>
      <c r="I72">
        <f t="shared" ref="I72:O72" si="17">STDEV(I63:I66)</f>
        <v>55.228740743961417</v>
      </c>
      <c r="J72">
        <f t="shared" si="17"/>
        <v>79.305326500632077</v>
      </c>
      <c r="K72">
        <f t="shared" si="17"/>
        <v>123.02266210842922</v>
      </c>
      <c r="L72">
        <f t="shared" si="17"/>
        <v>32.908722181288972</v>
      </c>
      <c r="M72">
        <f t="shared" si="17"/>
        <v>79.833502418952975</v>
      </c>
      <c r="N72">
        <f t="shared" si="17"/>
        <v>49.195467092321188</v>
      </c>
      <c r="O72">
        <f t="shared" si="17"/>
        <v>19.902397546792582</v>
      </c>
    </row>
    <row r="73" spans="4:17" x14ac:dyDescent="0.25">
      <c r="F73" t="s">
        <v>41</v>
      </c>
      <c r="H73">
        <f t="shared" ref="H73:O73" si="18">H72/H70*100</f>
        <v>7.8256163977233699</v>
      </c>
      <c r="I73">
        <f t="shared" si="18"/>
        <v>2.7231114843864868</v>
      </c>
      <c r="J73">
        <f t="shared" si="18"/>
        <v>3.9412501255561248</v>
      </c>
      <c r="K73">
        <f t="shared" si="18"/>
        <v>6.0232871169167499</v>
      </c>
      <c r="L73">
        <f t="shared" si="18"/>
        <v>1.6043851766639856</v>
      </c>
      <c r="M73">
        <f t="shared" si="18"/>
        <v>7.7234295729593159</v>
      </c>
      <c r="N73">
        <f t="shared" si="18"/>
        <v>5.7797518479118715</v>
      </c>
      <c r="O73">
        <f t="shared" si="18"/>
        <v>19.902397546792582</v>
      </c>
    </row>
    <row r="76" spans="4:17" x14ac:dyDescent="0.25">
      <c r="D76" t="s">
        <v>44</v>
      </c>
      <c r="H76">
        <f>H47/$H$54*100</f>
        <v>111.02148960995414</v>
      </c>
      <c r="I76">
        <f>I47/$H$54*100</f>
        <v>100.18765140272514</v>
      </c>
      <c r="J76">
        <f t="shared" ref="H76:O79" si="19">J47/$H$54*100</f>
        <v>100.74951713342801</v>
      </c>
      <c r="K76">
        <f t="shared" si="19"/>
        <v>103.330582549973</v>
      </c>
      <c r="L76">
        <f t="shared" si="19"/>
        <v>98.421866180888671</v>
      </c>
      <c r="M76">
        <f t="shared" si="19"/>
        <v>48.760747261977187</v>
      </c>
      <c r="N76">
        <f t="shared" si="19"/>
        <v>43.430927491654387</v>
      </c>
      <c r="O76">
        <f t="shared" si="19"/>
        <v>4.9946955216760855</v>
      </c>
    </row>
    <row r="77" spans="4:17" x14ac:dyDescent="0.25">
      <c r="H77">
        <f t="shared" si="19"/>
        <v>97.789281117695154</v>
      </c>
      <c r="I77">
        <f t="shared" si="19"/>
        <v>94.012623591068959</v>
      </c>
      <c r="J77">
        <f t="shared" si="19"/>
        <v>94.956576617876465</v>
      </c>
      <c r="K77">
        <f t="shared" si="19"/>
        <v>100.89104034034892</v>
      </c>
      <c r="L77">
        <f t="shared" si="19"/>
        <v>95.473339223792991</v>
      </c>
      <c r="M77">
        <f t="shared" si="19"/>
        <v>47.631055593828407</v>
      </c>
      <c r="N77">
        <f t="shared" si="19"/>
        <v>39.594414271778447</v>
      </c>
      <c r="O77">
        <f t="shared" si="19"/>
        <v>4.4429325527576085</v>
      </c>
    </row>
    <row r="78" spans="4:17" x14ac:dyDescent="0.25">
      <c r="H78">
        <f t="shared" si="19"/>
        <v>98.639730759284888</v>
      </c>
      <c r="I78">
        <f t="shared" si="19"/>
        <v>96.073671537022136</v>
      </c>
      <c r="J78">
        <f t="shared" si="19"/>
        <v>95.5471443370797</v>
      </c>
      <c r="K78">
        <f t="shared" si="19"/>
        <v>91.292486683851919</v>
      </c>
      <c r="L78">
        <f t="shared" si="19"/>
        <v>97.351692038231135</v>
      </c>
      <c r="M78">
        <f t="shared" si="19"/>
        <v>45.738964714202282</v>
      </c>
      <c r="N78">
        <f t="shared" si="19"/>
        <v>37.904040460081461</v>
      </c>
      <c r="O78">
        <f t="shared" si="19"/>
        <v>3.6701769536770441</v>
      </c>
    </row>
    <row r="79" spans="4:17" x14ac:dyDescent="0.25">
      <c r="H79">
        <f t="shared" si="19"/>
        <v>92.549498513065814</v>
      </c>
      <c r="I79">
        <f t="shared" si="19"/>
        <v>95.639168238354159</v>
      </c>
      <c r="J79">
        <f t="shared" si="19"/>
        <v>91.6227920419404</v>
      </c>
      <c r="K79">
        <f t="shared" si="19"/>
        <v>93.120410231307801</v>
      </c>
      <c r="L79">
        <f t="shared" si="19"/>
        <v>99.047391992124076</v>
      </c>
      <c r="M79">
        <f t="shared" si="19"/>
        <v>54.551320603219423</v>
      </c>
      <c r="N79">
        <f t="shared" si="19"/>
        <v>41.029851864556626</v>
      </c>
      <c r="O79">
        <f t="shared" si="19"/>
        <v>5.9200493217675803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96.478278692292605</v>
      </c>
      <c r="J83">
        <f t="shared" si="20"/>
        <v>95.719007532581145</v>
      </c>
      <c r="K83">
        <f t="shared" si="20"/>
        <v>97.158629951370415</v>
      </c>
      <c r="L83">
        <f t="shared" si="20"/>
        <v>97.573572358759208</v>
      </c>
      <c r="M83">
        <f t="shared" si="20"/>
        <v>49.170522043306832</v>
      </c>
      <c r="N83">
        <f t="shared" si="20"/>
        <v>40.489808522017732</v>
      </c>
      <c r="O83">
        <f>AVERAGE(O76:O79)</f>
        <v>4.7569635874695795</v>
      </c>
    </row>
    <row r="84" spans="6:17" x14ac:dyDescent="0.25">
      <c r="F84" t="s">
        <v>38</v>
      </c>
      <c r="H84">
        <f>MEDIAN(H76:H79)</f>
        <v>98.214505938490021</v>
      </c>
      <c r="I84">
        <f>MEDIAN(I76:I79)</f>
        <v>95.856419887688148</v>
      </c>
      <c r="J84">
        <f t="shared" ref="J84:O84" si="21">MEDIAN(J76:J79)</f>
        <v>95.25186047747809</v>
      </c>
      <c r="K84">
        <f t="shared" si="21"/>
        <v>97.005725285828362</v>
      </c>
      <c r="L84">
        <f t="shared" si="21"/>
        <v>97.88677910955991</v>
      </c>
      <c r="M84">
        <f t="shared" si="21"/>
        <v>48.195901427902797</v>
      </c>
      <c r="N84">
        <f t="shared" si="21"/>
        <v>40.31213306816754</v>
      </c>
      <c r="O84">
        <f t="shared" si="21"/>
        <v>4.7188140372168466</v>
      </c>
    </row>
    <row r="85" spans="6:17" x14ac:dyDescent="0.25">
      <c r="F85" t="s">
        <v>40</v>
      </c>
      <c r="H85">
        <f>STDEV(H76:H79)</f>
        <v>7.8256163977233664</v>
      </c>
      <c r="I85">
        <f t="shared" ref="I85:O85" si="22">STDEV(I76:I79)</f>
        <v>2.627211087008213</v>
      </c>
      <c r="J85">
        <f t="shared" si="22"/>
        <v>3.7725255045589425</v>
      </c>
      <c r="K85">
        <f t="shared" si="22"/>
        <v>5.8521432408337111</v>
      </c>
      <c r="L85">
        <f t="shared" si="22"/>
        <v>1.5654559312654397</v>
      </c>
      <c r="M85">
        <f t="shared" si="22"/>
        <v>3.7976506406712396</v>
      </c>
      <c r="N85">
        <f t="shared" si="22"/>
        <v>2.3402104562672981</v>
      </c>
      <c r="O85">
        <f t="shared" si="22"/>
        <v>0.94674980433436695</v>
      </c>
    </row>
    <row r="86" spans="6:17" x14ac:dyDescent="0.25">
      <c r="F86" t="s">
        <v>41</v>
      </c>
      <c r="H86">
        <f t="shared" ref="H86:O86" si="23">H85/H83*100</f>
        <v>7.8256163977233655</v>
      </c>
      <c r="I86">
        <f t="shared" si="23"/>
        <v>2.7231114843864788</v>
      </c>
      <c r="J86">
        <f t="shared" si="23"/>
        <v>3.9412501255561367</v>
      </c>
      <c r="K86">
        <f t="shared" si="23"/>
        <v>6.0232871169167481</v>
      </c>
      <c r="L86">
        <f t="shared" si="23"/>
        <v>1.6043851766639847</v>
      </c>
      <c r="M86">
        <f t="shared" si="23"/>
        <v>7.7234295729593168</v>
      </c>
      <c r="N86">
        <f t="shared" si="23"/>
        <v>5.7797518479118706</v>
      </c>
      <c r="O86">
        <f t="shared" si="23"/>
        <v>19.902397546792685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12397-1123-4070-AD4C-A46569011262}">
  <dimension ref="A1:P86"/>
  <sheetViews>
    <sheetView topLeftCell="A64" workbookViewId="0">
      <selection activeCell="C22" sqref="C2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6" x14ac:dyDescent="0.25">
      <c r="A17" t="s">
        <v>54</v>
      </c>
    </row>
    <row r="18" spans="1:16" x14ac:dyDescent="0.25">
      <c r="A18" t="s">
        <v>55</v>
      </c>
    </row>
    <row r="19" spans="1:16" x14ac:dyDescent="0.25">
      <c r="A19" t="s">
        <v>16</v>
      </c>
    </row>
    <row r="22" spans="1:16" x14ac:dyDescent="0.25">
      <c r="A22" s="1"/>
    </row>
    <row r="23" spans="1:16" x14ac:dyDescent="0.25">
      <c r="C23" s="2"/>
    </row>
    <row r="24" spans="1:16" x14ac:dyDescent="0.25">
      <c r="C24" s="2"/>
    </row>
    <row r="25" spans="1:16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</row>
    <row r="26" spans="1:16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t="s">
        <v>31</v>
      </c>
      <c r="C27" s="2">
        <v>43808</v>
      </c>
      <c r="F27" s="5"/>
      <c r="G27" s="5">
        <v>567.01900000000001</v>
      </c>
      <c r="H27" s="5">
        <v>564.61699999999996</v>
      </c>
      <c r="I27" s="5">
        <v>564.94899999999996</v>
      </c>
      <c r="J27" s="5">
        <v>563.53</v>
      </c>
      <c r="K27" s="5">
        <v>565.07399999999996</v>
      </c>
      <c r="L27" s="5">
        <v>565.899</v>
      </c>
      <c r="M27" s="5">
        <v>564.55499999999995</v>
      </c>
      <c r="N27" s="5">
        <v>563.077</v>
      </c>
      <c r="O27" s="5">
        <v>563.88400000000001</v>
      </c>
      <c r="P27" s="5">
        <v>563.78300000000002</v>
      </c>
    </row>
    <row r="28" spans="1:16" x14ac:dyDescent="0.25">
      <c r="A28" t="s">
        <v>32</v>
      </c>
      <c r="C28" t="s">
        <v>33</v>
      </c>
      <c r="F28" s="6"/>
      <c r="G28" s="6">
        <v>566.67999999999995</v>
      </c>
      <c r="H28" s="7">
        <v>6956.28</v>
      </c>
      <c r="I28" s="8">
        <v>8018.24</v>
      </c>
      <c r="J28" s="8">
        <v>7732.21</v>
      </c>
      <c r="K28" s="8">
        <v>7785.19</v>
      </c>
      <c r="L28" s="8">
        <v>7462.55</v>
      </c>
      <c r="M28" s="8">
        <v>11021</v>
      </c>
      <c r="N28" s="8">
        <v>14795.1</v>
      </c>
      <c r="O28" s="8">
        <v>291483</v>
      </c>
      <c r="P28" s="9">
        <v>2506.54</v>
      </c>
    </row>
    <row r="29" spans="1:16" x14ac:dyDescent="0.25">
      <c r="A29" t="s">
        <v>34</v>
      </c>
      <c r="C29" t="s">
        <v>45</v>
      </c>
      <c r="F29" s="6"/>
      <c r="G29" s="6">
        <v>564.19100000000003</v>
      </c>
      <c r="H29" s="10">
        <v>7477.65</v>
      </c>
      <c r="I29" s="4">
        <v>7724.99</v>
      </c>
      <c r="J29" s="4">
        <v>7861.11</v>
      </c>
      <c r="K29" s="4">
        <v>8017.49</v>
      </c>
      <c r="L29" s="4">
        <v>7902.68</v>
      </c>
      <c r="M29" s="4">
        <v>10541.8</v>
      </c>
      <c r="N29" s="4">
        <v>15136.2</v>
      </c>
      <c r="O29" s="4">
        <v>270038</v>
      </c>
      <c r="P29" s="12">
        <v>2627.09</v>
      </c>
    </row>
    <row r="30" spans="1:16" x14ac:dyDescent="0.25">
      <c r="A30" t="s">
        <v>17</v>
      </c>
      <c r="C30" s="18">
        <v>43821</v>
      </c>
      <c r="F30" s="6"/>
      <c r="G30" s="6">
        <v>563.80700000000002</v>
      </c>
      <c r="H30" s="10">
        <v>7716.29</v>
      </c>
      <c r="I30" s="4">
        <v>8023.7</v>
      </c>
      <c r="J30" s="4">
        <v>8294.77</v>
      </c>
      <c r="K30" s="4">
        <v>8275.59</v>
      </c>
      <c r="L30" s="4">
        <v>7650.93</v>
      </c>
      <c r="M30" s="4">
        <v>11681</v>
      </c>
      <c r="N30" s="4">
        <v>17005.599999999999</v>
      </c>
      <c r="O30" s="4">
        <v>304063</v>
      </c>
      <c r="P30" s="12">
        <v>2605.61</v>
      </c>
    </row>
    <row r="31" spans="1:16" x14ac:dyDescent="0.25">
      <c r="A31" t="s">
        <v>18</v>
      </c>
      <c r="C31" t="s">
        <v>19</v>
      </c>
      <c r="F31" s="6"/>
      <c r="G31" s="6">
        <v>564.81500000000005</v>
      </c>
      <c r="H31" s="13">
        <v>7545.32</v>
      </c>
      <c r="I31" s="14">
        <v>7580.15</v>
      </c>
      <c r="J31" s="14">
        <v>8496.24</v>
      </c>
      <c r="K31" s="14">
        <v>8711.5400000000009</v>
      </c>
      <c r="L31" s="14">
        <v>8521.64</v>
      </c>
      <c r="M31" s="14">
        <v>9646.86</v>
      </c>
      <c r="N31" s="14">
        <v>16170.3</v>
      </c>
      <c r="O31" s="14">
        <v>197343</v>
      </c>
      <c r="P31" s="15">
        <v>563.24300000000005</v>
      </c>
    </row>
    <row r="32" spans="1:16" x14ac:dyDescent="0.25">
      <c r="A32" s="1" t="s">
        <v>35</v>
      </c>
      <c r="C32" t="s">
        <v>60</v>
      </c>
      <c r="G32">
        <v>566.76800000000003</v>
      </c>
      <c r="H32">
        <v>565.49199999999996</v>
      </c>
      <c r="I32">
        <v>565.89400000000001</v>
      </c>
      <c r="J32">
        <v>564.54300000000001</v>
      </c>
      <c r="K32">
        <v>564.45100000000002</v>
      </c>
      <c r="L32">
        <v>565.06600000000003</v>
      </c>
      <c r="M32">
        <v>562.46</v>
      </c>
      <c r="N32">
        <v>563.875</v>
      </c>
      <c r="O32">
        <v>564.03599999999994</v>
      </c>
      <c r="P32">
        <v>563.26199999999994</v>
      </c>
    </row>
    <row r="33" spans="1:16" x14ac:dyDescent="0.25">
      <c r="C33" t="s">
        <v>61</v>
      </c>
    </row>
    <row r="35" spans="1:16" x14ac:dyDescent="0.25">
      <c r="A35" s="1"/>
      <c r="C35" s="16"/>
      <c r="F35" t="s">
        <v>36</v>
      </c>
      <c r="H35">
        <f>AVERAGE(H28:H31)</f>
        <v>7423.8850000000002</v>
      </c>
      <c r="I35">
        <f>AVERAGE(I28:I31)</f>
        <v>7836.77</v>
      </c>
      <c r="J35">
        <f>AVERAGE(J28:J31)</f>
        <v>8096.0825000000004</v>
      </c>
      <c r="K35">
        <f t="shared" ref="K35:M35" si="0">AVERAGE(K28:K31)</f>
        <v>8197.4524999999994</v>
      </c>
      <c r="L35">
        <f t="shared" si="0"/>
        <v>7884.45</v>
      </c>
      <c r="M35">
        <f t="shared" si="0"/>
        <v>10722.665000000001</v>
      </c>
      <c r="N35">
        <f>AVERAGE(N28:N31)</f>
        <v>15776.8</v>
      </c>
      <c r="O35">
        <f>AVERAGE(O28:O31)</f>
        <v>265731.75</v>
      </c>
      <c r="P35">
        <f>AVERAGE(P28:P30)</f>
        <v>2579.7466666666664</v>
      </c>
    </row>
    <row r="36" spans="1:16" x14ac:dyDescent="0.25">
      <c r="F36" t="s">
        <v>37</v>
      </c>
      <c r="H36">
        <f>H35/1000</f>
        <v>7.4238850000000003</v>
      </c>
      <c r="I36">
        <f t="shared" ref="I36:P36" si="1">I35/1000</f>
        <v>7.8367700000000005</v>
      </c>
      <c r="J36">
        <f t="shared" si="1"/>
        <v>8.0960824999999996</v>
      </c>
      <c r="K36">
        <f t="shared" si="1"/>
        <v>8.1974524999999989</v>
      </c>
      <c r="L36">
        <f t="shared" si="1"/>
        <v>7.8844500000000002</v>
      </c>
      <c r="M36">
        <f t="shared" si="1"/>
        <v>10.722665000000001</v>
      </c>
      <c r="N36">
        <f t="shared" si="1"/>
        <v>15.7768</v>
      </c>
      <c r="O36">
        <f t="shared" si="1"/>
        <v>265.73174999999998</v>
      </c>
      <c r="P36">
        <f t="shared" si="1"/>
        <v>2.5797466666666664</v>
      </c>
    </row>
    <row r="37" spans="1:16" x14ac:dyDescent="0.25">
      <c r="F37" t="s">
        <v>38</v>
      </c>
      <c r="H37">
        <f>MEDIAN(H28:H31)</f>
        <v>7511.4849999999997</v>
      </c>
      <c r="I37">
        <f t="shared" ref="I37:O37" si="2">MEDIAN(I28:I31)</f>
        <v>7871.6149999999998</v>
      </c>
      <c r="J37">
        <f t="shared" si="2"/>
        <v>8077.9400000000005</v>
      </c>
      <c r="K37">
        <f t="shared" si="2"/>
        <v>8146.54</v>
      </c>
      <c r="L37">
        <f t="shared" si="2"/>
        <v>7776.8050000000003</v>
      </c>
      <c r="M37">
        <f t="shared" si="2"/>
        <v>10781.4</v>
      </c>
      <c r="N37">
        <f t="shared" si="2"/>
        <v>15653.25</v>
      </c>
      <c r="O37">
        <f t="shared" si="2"/>
        <v>280760.5</v>
      </c>
      <c r="P37">
        <f>MEDIAN(P28:P30)</f>
        <v>2605.61</v>
      </c>
    </row>
    <row r="38" spans="1:16" x14ac:dyDescent="0.25">
      <c r="F38" t="s">
        <v>39</v>
      </c>
      <c r="H38">
        <f>H37/1000</f>
        <v>7.5114849999999995</v>
      </c>
      <c r="I38">
        <f t="shared" ref="I38:P38" si="3">I37/1000</f>
        <v>7.8716149999999994</v>
      </c>
      <c r="J38">
        <f t="shared" si="3"/>
        <v>8.0779399999999999</v>
      </c>
      <c r="K38">
        <f t="shared" si="3"/>
        <v>8.1465399999999999</v>
      </c>
      <c r="L38">
        <f t="shared" si="3"/>
        <v>7.7768050000000004</v>
      </c>
      <c r="M38">
        <f t="shared" si="3"/>
        <v>10.7814</v>
      </c>
      <c r="N38">
        <f t="shared" si="3"/>
        <v>15.65325</v>
      </c>
      <c r="O38">
        <f t="shared" si="3"/>
        <v>280.76049999999998</v>
      </c>
      <c r="P38">
        <f t="shared" si="3"/>
        <v>2.60561</v>
      </c>
    </row>
    <row r="39" spans="1:16" x14ac:dyDescent="0.25">
      <c r="F39" t="s">
        <v>40</v>
      </c>
      <c r="H39">
        <f>STDEV(H28:H31)</f>
        <v>327.51196135917445</v>
      </c>
      <c r="I39">
        <f t="shared" ref="I39:O39" si="4">STDEV(I28:I31)</f>
        <v>220.77347259125139</v>
      </c>
      <c r="J39">
        <f t="shared" si="4"/>
        <v>359.26685507896963</v>
      </c>
      <c r="K39">
        <f t="shared" si="4"/>
        <v>396.96275932594375</v>
      </c>
      <c r="L39">
        <f t="shared" si="4"/>
        <v>461.47395354450907</v>
      </c>
      <c r="M39">
        <f t="shared" si="4"/>
        <v>855.85791085125004</v>
      </c>
      <c r="N39">
        <f t="shared" si="4"/>
        <v>1006.4616137737187</v>
      </c>
      <c r="O39">
        <f t="shared" si="4"/>
        <v>47707.359735335034</v>
      </c>
      <c r="P39">
        <f>STDEV(P28:P30)</f>
        <v>64.302096648035871</v>
      </c>
    </row>
    <row r="40" spans="1:16" x14ac:dyDescent="0.25">
      <c r="F40" t="s">
        <v>41</v>
      </c>
      <c r="H40">
        <f>H39/H35*100</f>
        <v>4.4115979889124688</v>
      </c>
      <c r="I40">
        <f t="shared" ref="I40:O40" si="5">I39/I35*100</f>
        <v>2.8171488073689974</v>
      </c>
      <c r="J40">
        <f t="shared" si="5"/>
        <v>4.4375394529263952</v>
      </c>
      <c r="K40">
        <f t="shared" si="5"/>
        <v>4.8425136873430352</v>
      </c>
      <c r="L40">
        <f t="shared" si="5"/>
        <v>5.8529631558892392</v>
      </c>
      <c r="M40">
        <f t="shared" si="5"/>
        <v>7.9817648956789196</v>
      </c>
      <c r="N40">
        <f t="shared" si="5"/>
        <v>6.3793774008272823</v>
      </c>
      <c r="O40">
        <f t="shared" si="5"/>
        <v>17.953202707367499</v>
      </c>
      <c r="P40">
        <f>P39/P35*100</f>
        <v>2.4925740763189621</v>
      </c>
    </row>
    <row r="43" spans="1:16" x14ac:dyDescent="0.25">
      <c r="D43" t="s">
        <v>42</v>
      </c>
    </row>
    <row r="44" spans="1:16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</row>
    <row r="47" spans="1:16" x14ac:dyDescent="0.25">
      <c r="H47">
        <f>H28-$P$35</f>
        <v>4376.5333333333328</v>
      </c>
      <c r="I47">
        <f t="shared" ref="H47:O50" si="6">I28-$P$35</f>
        <v>5438.4933333333338</v>
      </c>
      <c r="J47">
        <f t="shared" si="6"/>
        <v>5152.4633333333331</v>
      </c>
      <c r="K47">
        <f t="shared" si="6"/>
        <v>5205.4433333333327</v>
      </c>
      <c r="L47">
        <f t="shared" si="6"/>
        <v>4882.8033333333333</v>
      </c>
      <c r="M47">
        <f t="shared" si="6"/>
        <v>8441.253333333334</v>
      </c>
      <c r="N47">
        <f t="shared" si="6"/>
        <v>12215.353333333334</v>
      </c>
      <c r="O47">
        <f t="shared" si="6"/>
        <v>288903.25333333336</v>
      </c>
    </row>
    <row r="48" spans="1:16" x14ac:dyDescent="0.25">
      <c r="H48">
        <f t="shared" si="6"/>
        <v>4897.9033333333336</v>
      </c>
      <c r="I48">
        <f t="shared" si="6"/>
        <v>5145.2433333333338</v>
      </c>
      <c r="J48">
        <f t="shared" si="6"/>
        <v>5281.3633333333328</v>
      </c>
      <c r="K48">
        <f t="shared" si="6"/>
        <v>5437.7433333333338</v>
      </c>
      <c r="L48">
        <f t="shared" si="6"/>
        <v>5322.9333333333343</v>
      </c>
      <c r="M48">
        <f t="shared" si="6"/>
        <v>7962.0533333333333</v>
      </c>
      <c r="N48">
        <f t="shared" si="6"/>
        <v>12556.453333333335</v>
      </c>
      <c r="O48">
        <f t="shared" si="6"/>
        <v>267458.25333333336</v>
      </c>
    </row>
    <row r="49" spans="4:16" x14ac:dyDescent="0.25">
      <c r="H49">
        <f t="shared" si="6"/>
        <v>5136.5433333333331</v>
      </c>
      <c r="I49">
        <f t="shared" si="6"/>
        <v>5443.9533333333329</v>
      </c>
      <c r="J49">
        <f t="shared" si="6"/>
        <v>5715.0233333333344</v>
      </c>
      <c r="K49">
        <f t="shared" si="6"/>
        <v>5695.8433333333342</v>
      </c>
      <c r="L49">
        <f t="shared" si="6"/>
        <v>5071.1833333333343</v>
      </c>
      <c r="M49">
        <f t="shared" si="6"/>
        <v>9101.253333333334</v>
      </c>
      <c r="N49">
        <f t="shared" si="6"/>
        <v>14425.853333333333</v>
      </c>
      <c r="O49">
        <f t="shared" si="6"/>
        <v>301483.25333333336</v>
      </c>
    </row>
    <row r="50" spans="4:16" x14ac:dyDescent="0.25">
      <c r="H50">
        <f t="shared" si="6"/>
        <v>4965.5733333333337</v>
      </c>
      <c r="I50">
        <f t="shared" si="6"/>
        <v>5000.4033333333336</v>
      </c>
      <c r="J50">
        <f t="shared" si="6"/>
        <v>5916.4933333333338</v>
      </c>
      <c r="K50">
        <f t="shared" si="6"/>
        <v>6131.7933333333349</v>
      </c>
      <c r="L50">
        <f t="shared" si="6"/>
        <v>5941.8933333333334</v>
      </c>
      <c r="M50">
        <f t="shared" si="6"/>
        <v>7067.1133333333346</v>
      </c>
      <c r="N50">
        <f t="shared" si="6"/>
        <v>13590.553333333333</v>
      </c>
      <c r="O50">
        <f t="shared" si="6"/>
        <v>194763.25333333333</v>
      </c>
    </row>
    <row r="53" spans="4:16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</row>
    <row r="54" spans="4:16" x14ac:dyDescent="0.25">
      <c r="F54" t="s">
        <v>36</v>
      </c>
      <c r="H54">
        <f>AVERAGE(H47:H50)</f>
        <v>4844.1383333333333</v>
      </c>
      <c r="I54">
        <f>AVERAGE(I47:I50)</f>
        <v>5257.0233333333335</v>
      </c>
      <c r="J54">
        <f t="shared" ref="J54:N54" si="7">AVERAGE(J47:J50)</f>
        <v>5516.3358333333335</v>
      </c>
      <c r="K54">
        <f t="shared" si="7"/>
        <v>5617.7058333333334</v>
      </c>
      <c r="L54">
        <f t="shared" si="7"/>
        <v>5304.7033333333338</v>
      </c>
      <c r="M54">
        <f t="shared" si="7"/>
        <v>8142.918333333334</v>
      </c>
      <c r="N54">
        <f t="shared" si="7"/>
        <v>13197.053333333333</v>
      </c>
      <c r="O54">
        <f>AVERAGE(O47:O50)</f>
        <v>263152.00333333336</v>
      </c>
    </row>
    <row r="55" spans="4:16" x14ac:dyDescent="0.25">
      <c r="F55" t="s">
        <v>37</v>
      </c>
      <c r="H55">
        <f>H54/1000</f>
        <v>4.8441383333333334</v>
      </c>
      <c r="I55">
        <f t="shared" ref="I55:O55" si="8">I54/1000</f>
        <v>5.2570233333333336</v>
      </c>
      <c r="J55">
        <f t="shared" si="8"/>
        <v>5.5163358333333337</v>
      </c>
      <c r="K55">
        <f t="shared" si="8"/>
        <v>5.6177058333333338</v>
      </c>
      <c r="L55">
        <f t="shared" si="8"/>
        <v>5.3047033333333342</v>
      </c>
      <c r="M55">
        <f t="shared" si="8"/>
        <v>8.1429183333333341</v>
      </c>
      <c r="N55">
        <f t="shared" si="8"/>
        <v>13.197053333333333</v>
      </c>
      <c r="O55">
        <f t="shared" si="8"/>
        <v>263.15200333333337</v>
      </c>
    </row>
    <row r="56" spans="4:16" x14ac:dyDescent="0.25">
      <c r="F56" t="s">
        <v>38</v>
      </c>
      <c r="H56">
        <f>MEDIAN(H47:H50)</f>
        <v>4931.7383333333337</v>
      </c>
      <c r="I56">
        <f t="shared" ref="I56:N56" si="9">MEDIAN(I47:I50)</f>
        <v>5291.8683333333338</v>
      </c>
      <c r="J56">
        <f>MEDIAN(J47:J50)</f>
        <v>5498.1933333333336</v>
      </c>
      <c r="K56">
        <f t="shared" si="9"/>
        <v>5566.793333333334</v>
      </c>
      <c r="L56">
        <f t="shared" si="9"/>
        <v>5197.0583333333343</v>
      </c>
      <c r="M56">
        <f t="shared" si="9"/>
        <v>8201.6533333333336</v>
      </c>
      <c r="N56">
        <f t="shared" si="9"/>
        <v>13073.503333333334</v>
      </c>
      <c r="O56">
        <f>MEDIAN(O47:O50)</f>
        <v>278180.75333333336</v>
      </c>
    </row>
    <row r="57" spans="4:16" x14ac:dyDescent="0.25">
      <c r="F57" t="s">
        <v>39</v>
      </c>
      <c r="H57">
        <f>H56/1000</f>
        <v>4.9317383333333336</v>
      </c>
      <c r="I57">
        <f t="shared" ref="I57:O57" si="10">I56/1000</f>
        <v>5.2918683333333334</v>
      </c>
      <c r="J57">
        <f t="shared" si="10"/>
        <v>5.4981933333333339</v>
      </c>
      <c r="K57">
        <f t="shared" si="10"/>
        <v>5.5667933333333339</v>
      </c>
      <c r="L57">
        <f t="shared" si="10"/>
        <v>5.1970583333333344</v>
      </c>
      <c r="M57">
        <f t="shared" si="10"/>
        <v>8.2016533333333328</v>
      </c>
      <c r="N57">
        <f t="shared" si="10"/>
        <v>13.073503333333335</v>
      </c>
      <c r="O57">
        <f t="shared" si="10"/>
        <v>278.18075333333337</v>
      </c>
    </row>
    <row r="58" spans="4:16" x14ac:dyDescent="0.25">
      <c r="F58" t="s">
        <v>40</v>
      </c>
      <c r="H58">
        <f>STDEV(H47:H50)</f>
        <v>327.51196135917462</v>
      </c>
      <c r="I58">
        <f t="shared" ref="I58:O58" si="11">STDEV(I47:I50)</f>
        <v>220.77347259125111</v>
      </c>
      <c r="J58">
        <f t="shared" si="11"/>
        <v>359.2668550789702</v>
      </c>
      <c r="K58">
        <f t="shared" si="11"/>
        <v>396.96275932594403</v>
      </c>
      <c r="L58">
        <f t="shared" si="11"/>
        <v>461.4739535445093</v>
      </c>
      <c r="M58">
        <f t="shared" si="11"/>
        <v>855.85791085125004</v>
      </c>
      <c r="N58">
        <f t="shared" si="11"/>
        <v>1006.4616137737187</v>
      </c>
      <c r="O58">
        <f t="shared" si="11"/>
        <v>47707.359735335034</v>
      </c>
    </row>
    <row r="59" spans="4:16" x14ac:dyDescent="0.25">
      <c r="F59" t="s">
        <v>41</v>
      </c>
      <c r="H59">
        <f>H58/H54*100</f>
        <v>6.7609952239701645</v>
      </c>
      <c r="I59">
        <f t="shared" ref="I59:O59" si="12">I58/I54*100</f>
        <v>4.1995908823799102</v>
      </c>
      <c r="J59">
        <f t="shared" si="12"/>
        <v>6.5127806923582012</v>
      </c>
      <c r="K59">
        <f t="shared" si="12"/>
        <v>7.0662788530242677</v>
      </c>
      <c r="L59">
        <f t="shared" si="12"/>
        <v>8.6993357506862008</v>
      </c>
      <c r="M59">
        <f t="shared" si="12"/>
        <v>10.510456765208664</v>
      </c>
      <c r="N59">
        <f t="shared" si="12"/>
        <v>7.6264116568475284</v>
      </c>
      <c r="O59">
        <f t="shared" si="12"/>
        <v>18.129202563928178</v>
      </c>
    </row>
    <row r="62" spans="4:16" x14ac:dyDescent="0.25">
      <c r="D62" t="s">
        <v>43</v>
      </c>
    </row>
    <row r="63" spans="4:16" x14ac:dyDescent="0.25">
      <c r="H63">
        <f t="shared" ref="H63:O64" si="13">H47/$O$54*100</f>
        <v>1.6631198994862293</v>
      </c>
      <c r="I63">
        <f t="shared" si="13"/>
        <v>2.0666737339804406</v>
      </c>
      <c r="J63">
        <f t="shared" si="13"/>
        <v>1.9579799006153613</v>
      </c>
      <c r="K63">
        <f t="shared" si="13"/>
        <v>1.9781127513362011</v>
      </c>
      <c r="L63">
        <f t="shared" si="13"/>
        <v>1.855506806516046</v>
      </c>
      <c r="M63">
        <f t="shared" si="13"/>
        <v>3.2077480795921738</v>
      </c>
      <c r="N63">
        <f t="shared" si="13"/>
        <v>4.6419381872841781</v>
      </c>
      <c r="O63">
        <f t="shared" si="13"/>
        <v>109.78569407559517</v>
      </c>
    </row>
    <row r="64" spans="4:16" x14ac:dyDescent="0.25">
      <c r="H64">
        <f>H48/$O$54*100</f>
        <v>1.8612449349774411</v>
      </c>
      <c r="I64">
        <f t="shared" si="13"/>
        <v>1.955236239192099</v>
      </c>
      <c r="J64">
        <f t="shared" si="13"/>
        <v>2.0069629972162728</v>
      </c>
      <c r="K64">
        <f t="shared" si="13"/>
        <v>2.0663887275999078</v>
      </c>
      <c r="L64">
        <f t="shared" si="13"/>
        <v>2.0227599508679401</v>
      </c>
      <c r="M64">
        <f t="shared" si="13"/>
        <v>3.0256480028570558</v>
      </c>
      <c r="N64">
        <f t="shared" si="13"/>
        <v>4.7715590891505153</v>
      </c>
      <c r="O64">
        <f t="shared" si="13"/>
        <v>101.63641163489274</v>
      </c>
    </row>
    <row r="65" spans="4:16" x14ac:dyDescent="0.25">
      <c r="H65">
        <f t="shared" ref="H65:O66" si="14">H49/$O$54*100</f>
        <v>1.9519301651779175</v>
      </c>
      <c r="I65">
        <f t="shared" si="14"/>
        <v>2.0687485804307193</v>
      </c>
      <c r="J65">
        <f t="shared" si="14"/>
        <v>2.1717574865254368</v>
      </c>
      <c r="K65">
        <f t="shared" si="14"/>
        <v>2.1644689233539438</v>
      </c>
      <c r="L65">
        <f t="shared" si="14"/>
        <v>1.9270928091357493</v>
      </c>
      <c r="M65">
        <f t="shared" si="14"/>
        <v>3.458553694461076</v>
      </c>
      <c r="N65">
        <f t="shared" si="14"/>
        <v>5.4819469928413103</v>
      </c>
      <c r="O65">
        <f t="shared" si="14"/>
        <v>114.56620109839939</v>
      </c>
    </row>
    <row r="66" spans="4:16" x14ac:dyDescent="0.25">
      <c r="H66">
        <f t="shared" si="14"/>
        <v>1.8869601106716511</v>
      </c>
      <c r="I66">
        <f t="shared" si="14"/>
        <v>1.9001958069835962</v>
      </c>
      <c r="J66">
        <f t="shared" si="14"/>
        <v>2.2483178005067059</v>
      </c>
      <c r="K66">
        <f t="shared" si="14"/>
        <v>2.3301336321450012</v>
      </c>
      <c r="L66">
        <f t="shared" si="14"/>
        <v>2.2579700165940846</v>
      </c>
      <c r="M66">
        <f t="shared" si="14"/>
        <v>2.6855631892649727</v>
      </c>
      <c r="N66">
        <f t="shared" si="14"/>
        <v>5.1645258866291988</v>
      </c>
      <c r="O66">
        <f t="shared" si="14"/>
        <v>74.011693191112698</v>
      </c>
    </row>
    <row r="69" spans="4:16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</row>
    <row r="70" spans="4:16" x14ac:dyDescent="0.25">
      <c r="F70" t="s">
        <v>36</v>
      </c>
      <c r="H70">
        <f>AVERAGE(H63:H66)</f>
        <v>1.84081377757831</v>
      </c>
      <c r="I70">
        <f>AVERAGE(I63:I66)</f>
        <v>1.9977135901467138</v>
      </c>
      <c r="J70">
        <f t="shared" ref="J70:N70" si="15">AVERAGE(J63:J66)</f>
        <v>2.0962545462159441</v>
      </c>
      <c r="K70">
        <f t="shared" si="15"/>
        <v>2.1347760086087635</v>
      </c>
      <c r="L70">
        <f t="shared" si="15"/>
        <v>2.015832395778455</v>
      </c>
      <c r="M70">
        <f t="shared" si="15"/>
        <v>3.0943782415438195</v>
      </c>
      <c r="N70">
        <f t="shared" si="15"/>
        <v>5.0149925389763004</v>
      </c>
      <c r="O70">
        <f>AVERAGE(O63:O66)</f>
        <v>100</v>
      </c>
    </row>
    <row r="71" spans="4:16" x14ac:dyDescent="0.25">
      <c r="F71" t="s">
        <v>38</v>
      </c>
      <c r="H71">
        <f>MEDIAN(H63:H66)</f>
        <v>1.874102522824546</v>
      </c>
      <c r="I71">
        <f>MEDIAN(I63:I66)</f>
        <v>2.0109549865862699</v>
      </c>
      <c r="J71">
        <f t="shared" ref="J71:O71" si="16">MEDIAN(J63:J66)</f>
        <v>2.089360241870855</v>
      </c>
      <c r="K71">
        <f t="shared" si="16"/>
        <v>2.1154288254769256</v>
      </c>
      <c r="L71">
        <f t="shared" si="16"/>
        <v>1.9749263800018446</v>
      </c>
      <c r="M71">
        <f t="shared" si="16"/>
        <v>3.1166980412246148</v>
      </c>
      <c r="N71">
        <f t="shared" si="16"/>
        <v>4.968042487889857</v>
      </c>
      <c r="O71">
        <f t="shared" si="16"/>
        <v>105.71105285524396</v>
      </c>
    </row>
    <row r="72" spans="4:16" x14ac:dyDescent="0.25">
      <c r="F72" t="s">
        <v>40</v>
      </c>
      <c r="H72">
        <f>STDEV(H63:H66)</f>
        <v>0.12445733158425437</v>
      </c>
      <c r="I72">
        <f t="shared" ref="I72:O72" si="17">STDEV(I63:I66)</f>
        <v>8.3895797787865753E-2</v>
      </c>
      <c r="J72">
        <f t="shared" si="17"/>
        <v>0.13652446134863302</v>
      </c>
      <c r="K72">
        <f t="shared" si="17"/>
        <v>0.1508492256557567</v>
      </c>
      <c r="L72">
        <f t="shared" si="17"/>
        <v>0.1753640282798693</v>
      </c>
      <c r="M72">
        <f t="shared" si="17"/>
        <v>0.32523328722948736</v>
      </c>
      <c r="N72">
        <f t="shared" si="17"/>
        <v>0.38246397558252243</v>
      </c>
      <c r="O72">
        <f t="shared" si="17"/>
        <v>18.129202563928203</v>
      </c>
    </row>
    <row r="73" spans="4:16" x14ac:dyDescent="0.25">
      <c r="F73" t="s">
        <v>41</v>
      </c>
      <c r="H73">
        <f t="shared" ref="H73:O73" si="18">H72/H70*100</f>
        <v>6.7609952239701681</v>
      </c>
      <c r="I73">
        <f t="shared" si="18"/>
        <v>4.1995908823799093</v>
      </c>
      <c r="J73">
        <f t="shared" si="18"/>
        <v>6.5127806923582012</v>
      </c>
      <c r="K73">
        <f t="shared" si="18"/>
        <v>7.0662788530242739</v>
      </c>
      <c r="L73">
        <f t="shared" si="18"/>
        <v>8.6993357506862026</v>
      </c>
      <c r="M73">
        <f t="shared" si="18"/>
        <v>10.510456765208668</v>
      </c>
      <c r="N73">
        <f t="shared" si="18"/>
        <v>7.6264116568475284</v>
      </c>
      <c r="O73">
        <f t="shared" si="18"/>
        <v>18.129202563928203</v>
      </c>
    </row>
    <row r="76" spans="4:16" x14ac:dyDescent="0.25">
      <c r="D76" t="s">
        <v>44</v>
      </c>
      <c r="H76">
        <f>H47/$H$54*100</f>
        <v>90.346993256110551</v>
      </c>
      <c r="I76">
        <f>I47/$H$54*100</f>
        <v>112.26957116212274</v>
      </c>
      <c r="J76">
        <f t="shared" ref="H76:O79" si="19">J47/$H$54*100</f>
        <v>106.36490906707523</v>
      </c>
      <c r="K76">
        <f t="shared" si="19"/>
        <v>107.45860202863736</v>
      </c>
      <c r="L76">
        <f t="shared" si="19"/>
        <v>100.79818116947527</v>
      </c>
      <c r="M76">
        <f t="shared" si="19"/>
        <v>174.25706601414839</v>
      </c>
      <c r="N76">
        <f t="shared" si="19"/>
        <v>252.16772298341331</v>
      </c>
      <c r="O76">
        <f t="shared" si="19"/>
        <v>5963.9761182157272</v>
      </c>
    </row>
    <row r="77" spans="4:16" x14ac:dyDescent="0.25">
      <c r="H77">
        <f t="shared" si="19"/>
        <v>101.10989811397486</v>
      </c>
      <c r="I77">
        <f t="shared" si="19"/>
        <v>106.21586295189067</v>
      </c>
      <c r="J77">
        <f t="shared" si="19"/>
        <v>109.02585702376375</v>
      </c>
      <c r="K77">
        <f t="shared" si="19"/>
        <v>112.25408853242907</v>
      </c>
      <c r="L77">
        <f t="shared" si="19"/>
        <v>109.88400757891927</v>
      </c>
      <c r="M77">
        <f t="shared" si="19"/>
        <v>164.36469781519452</v>
      </c>
      <c r="N77">
        <f t="shared" si="19"/>
        <v>259.20922296810272</v>
      </c>
      <c r="O77">
        <f t="shared" si="19"/>
        <v>5521.276126507536</v>
      </c>
    </row>
    <row r="78" spans="4:16" x14ac:dyDescent="0.25">
      <c r="H78">
        <f t="shared" si="19"/>
        <v>106.03626444744387</v>
      </c>
      <c r="I78">
        <f t="shared" si="19"/>
        <v>112.38228470629279</v>
      </c>
      <c r="J78">
        <f t="shared" si="19"/>
        <v>117.97811994771689</v>
      </c>
      <c r="K78">
        <f t="shared" si="19"/>
        <v>117.58217749768365</v>
      </c>
      <c r="L78">
        <f t="shared" si="19"/>
        <v>104.68700487840461</v>
      </c>
      <c r="M78">
        <f t="shared" si="19"/>
        <v>187.88178014459402</v>
      </c>
      <c r="N78">
        <f t="shared" si="19"/>
        <v>297.80019356727701</v>
      </c>
      <c r="O78">
        <f t="shared" si="19"/>
        <v>6223.6714269445247</v>
      </c>
    </row>
    <row r="79" spans="4:16" x14ac:dyDescent="0.25">
      <c r="H79">
        <f t="shared" si="19"/>
        <v>102.50684418247072</v>
      </c>
      <c r="I79">
        <f t="shared" si="19"/>
        <v>103.22585750544559</v>
      </c>
      <c r="J79">
        <f t="shared" si="19"/>
        <v>122.13716715356671</v>
      </c>
      <c r="K79">
        <f t="shared" si="19"/>
        <v>126.58171405096816</v>
      </c>
      <c r="L79">
        <f t="shared" si="19"/>
        <v>122.66151221252628</v>
      </c>
      <c r="M79">
        <f t="shared" si="19"/>
        <v>145.88999832443542</v>
      </c>
      <c r="N79">
        <f t="shared" si="19"/>
        <v>280.55667278976</v>
      </c>
      <c r="O79">
        <f t="shared" si="19"/>
        <v>4020.596439063982</v>
      </c>
    </row>
    <row r="82" spans="6:16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</row>
    <row r="83" spans="6:16" x14ac:dyDescent="0.25">
      <c r="F83" t="s">
        <v>36</v>
      </c>
      <c r="H83">
        <f>AVERAGE(H76:H79)</f>
        <v>100.00000000000001</v>
      </c>
      <c r="I83">
        <f t="shared" ref="I83:N83" si="20">AVERAGE(I76:I79)</f>
        <v>108.52339408143794</v>
      </c>
      <c r="J83">
        <f t="shared" si="20"/>
        <v>113.87651329803063</v>
      </c>
      <c r="K83">
        <f t="shared" si="20"/>
        <v>115.96914552742956</v>
      </c>
      <c r="L83">
        <f t="shared" si="20"/>
        <v>109.50767645983134</v>
      </c>
      <c r="M83">
        <f t="shared" si="20"/>
        <v>168.0983855745931</v>
      </c>
      <c r="N83">
        <f t="shared" si="20"/>
        <v>272.43345307713827</v>
      </c>
      <c r="O83">
        <f>AVERAGE(O76:O79)</f>
        <v>5432.3800276829425</v>
      </c>
    </row>
    <row r="84" spans="6:16" x14ac:dyDescent="0.25">
      <c r="F84" t="s">
        <v>38</v>
      </c>
      <c r="H84">
        <f>MEDIAN(H76:H79)</f>
        <v>101.80837114822279</v>
      </c>
      <c r="I84">
        <f>MEDIAN(I76:I79)</f>
        <v>109.2427170570067</v>
      </c>
      <c r="J84">
        <f t="shared" ref="J84:O84" si="21">MEDIAN(J76:J79)</f>
        <v>113.50198848574033</v>
      </c>
      <c r="K84">
        <f t="shared" si="21"/>
        <v>114.91813301505636</v>
      </c>
      <c r="L84">
        <f t="shared" si="21"/>
        <v>107.28550622866194</v>
      </c>
      <c r="M84">
        <f t="shared" si="21"/>
        <v>169.31088191467146</v>
      </c>
      <c r="N84">
        <f t="shared" si="21"/>
        <v>269.88294787893136</v>
      </c>
      <c r="O84">
        <f t="shared" si="21"/>
        <v>5742.6261223616311</v>
      </c>
    </row>
    <row r="85" spans="6:16" x14ac:dyDescent="0.25">
      <c r="F85" t="s">
        <v>40</v>
      </c>
      <c r="H85">
        <f>STDEV(H76:H79)</f>
        <v>6.7609952239701672</v>
      </c>
      <c r="I85">
        <f t="shared" ref="I85:O85" si="22">STDEV(I76:I79)</f>
        <v>4.5575385630932868</v>
      </c>
      <c r="J85">
        <f t="shared" si="22"/>
        <v>7.4165275712048544</v>
      </c>
      <c r="K85">
        <f t="shared" si="22"/>
        <v>8.194703206437687</v>
      </c>
      <c r="L85">
        <f t="shared" si="22"/>
        <v>9.5264404480158866</v>
      </c>
      <c r="M85">
        <f t="shared" si="22"/>
        <v>17.667908138831375</v>
      </c>
      <c r="N85">
        <f t="shared" si="22"/>
        <v>20.776896622627113</v>
      </c>
      <c r="O85">
        <f t="shared" si="22"/>
        <v>984.8471792610186</v>
      </c>
    </row>
    <row r="86" spans="6:16" x14ac:dyDescent="0.25">
      <c r="F86" t="s">
        <v>41</v>
      </c>
      <c r="H86">
        <f t="shared" ref="H86:O86" si="23">H85/H83*100</f>
        <v>6.7609952239701663</v>
      </c>
      <c r="I86">
        <f t="shared" si="23"/>
        <v>4.1995908823799102</v>
      </c>
      <c r="J86">
        <f t="shared" si="23"/>
        <v>6.5127806923581968</v>
      </c>
      <c r="K86">
        <f t="shared" si="23"/>
        <v>7.0662788530242615</v>
      </c>
      <c r="L86">
        <f t="shared" si="23"/>
        <v>8.6993357506862026</v>
      </c>
      <c r="M86">
        <f t="shared" si="23"/>
        <v>10.510456765208669</v>
      </c>
      <c r="N86">
        <f t="shared" si="23"/>
        <v>7.6264116568475275</v>
      </c>
      <c r="O86">
        <f t="shared" si="23"/>
        <v>18.129202563928185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742950</xdr:colOff>
                <xdr:row>76</xdr:row>
                <xdr:rowOff>85725</xdr:rowOff>
              </from>
              <to>
                <xdr:col>4</xdr:col>
                <xdr:colOff>590550</xdr:colOff>
                <xdr:row>88</xdr:row>
                <xdr:rowOff>9525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C9E28-92EB-4E19-AC01-976F562FA7FF}">
  <dimension ref="A1:N54"/>
  <sheetViews>
    <sheetView tabSelected="1" workbookViewId="0">
      <selection activeCell="Q17" sqref="Q17"/>
    </sheetView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18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  <c r="C8" t="s">
        <v>60</v>
      </c>
    </row>
    <row r="9" spans="1:3" x14ac:dyDescent="0.25">
      <c r="C9" t="s">
        <v>61</v>
      </c>
    </row>
    <row r="18" spans="1:13" x14ac:dyDescent="0.25">
      <c r="A18" s="1" t="s">
        <v>46</v>
      </c>
    </row>
    <row r="19" spans="1:13" x14ac:dyDescent="0.25">
      <c r="A19" s="1" t="s">
        <v>42</v>
      </c>
    </row>
    <row r="20" spans="1:13" x14ac:dyDescent="0.25">
      <c r="E20" t="s">
        <v>20</v>
      </c>
      <c r="F20" t="s">
        <v>21</v>
      </c>
      <c r="G20" t="s">
        <v>22</v>
      </c>
      <c r="H20" t="s">
        <v>23</v>
      </c>
      <c r="I20" t="s">
        <v>24</v>
      </c>
      <c r="J20" t="s">
        <v>25</v>
      </c>
      <c r="K20" t="s">
        <v>26</v>
      </c>
      <c r="L20" t="s">
        <v>27</v>
      </c>
      <c r="M20" t="s">
        <v>28</v>
      </c>
    </row>
    <row r="23" spans="1:13" x14ac:dyDescent="0.25">
      <c r="E23">
        <v>0.26264240000000005</v>
      </c>
      <c r="F23">
        <v>0.2370129</v>
      </c>
      <c r="G23">
        <v>0.23834210000000003</v>
      </c>
      <c r="H23">
        <v>0.24444810000000003</v>
      </c>
      <c r="I23">
        <v>0.2328356</v>
      </c>
      <c r="J23">
        <v>0.11535280000000001</v>
      </c>
      <c r="K23">
        <v>0.1027441</v>
      </c>
      <c r="L23">
        <v>1.1815900000000018E-2</v>
      </c>
    </row>
    <row r="24" spans="1:13" x14ac:dyDescent="0.25">
      <c r="E24">
        <v>0.23133909999999999</v>
      </c>
      <c r="F24">
        <v>0.22240470000000004</v>
      </c>
      <c r="G24">
        <v>0.22463780000000003</v>
      </c>
      <c r="H24">
        <v>0.2386769</v>
      </c>
      <c r="I24">
        <v>0.22586030000000004</v>
      </c>
      <c r="J24">
        <v>0.11268030000000004</v>
      </c>
      <c r="K24">
        <v>9.3668100000000004E-2</v>
      </c>
      <c r="L24">
        <v>1.0510600000000009E-2</v>
      </c>
    </row>
    <row r="25" spans="1:13" x14ac:dyDescent="0.25">
      <c r="E25">
        <v>0.233351</v>
      </c>
      <c r="F25">
        <v>0.22728050000000002</v>
      </c>
      <c r="G25">
        <v>0.22603490000000001</v>
      </c>
      <c r="H25">
        <v>0.21596970000000001</v>
      </c>
      <c r="I25">
        <v>0.23030390000000003</v>
      </c>
      <c r="J25">
        <v>0.10820420000000003</v>
      </c>
      <c r="K25">
        <v>8.9669200000000004E-2</v>
      </c>
      <c r="L25">
        <v>8.6825000000000097E-3</v>
      </c>
    </row>
    <row r="26" spans="1:13" x14ac:dyDescent="0.25">
      <c r="E26">
        <v>0.21894340000000004</v>
      </c>
      <c r="F26">
        <v>0.2262526</v>
      </c>
      <c r="G26">
        <v>0.2167511</v>
      </c>
      <c r="H26">
        <v>0.22029400000000002</v>
      </c>
      <c r="I26">
        <v>0.23431540000000003</v>
      </c>
      <c r="J26">
        <v>0.12905150000000001</v>
      </c>
      <c r="K26">
        <v>9.7063900000000009E-2</v>
      </c>
      <c r="L26">
        <v>1.4005000000000017E-2</v>
      </c>
    </row>
    <row r="27" spans="1:13" x14ac:dyDescent="0.25">
      <c r="A27" s="1" t="s">
        <v>56</v>
      </c>
    </row>
    <row r="28" spans="1:13" x14ac:dyDescent="0.25">
      <c r="A28" s="1" t="s">
        <v>42</v>
      </c>
    </row>
    <row r="29" spans="1:13" x14ac:dyDescent="0.25">
      <c r="E29" t="s">
        <v>20</v>
      </c>
      <c r="F29" t="s">
        <v>21</v>
      </c>
      <c r="G29" t="s">
        <v>22</v>
      </c>
      <c r="H29" t="s">
        <v>23</v>
      </c>
      <c r="I29" t="s">
        <v>24</v>
      </c>
      <c r="J29" t="s">
        <v>25</v>
      </c>
      <c r="K29" t="s">
        <v>26</v>
      </c>
      <c r="L29" t="s">
        <v>27</v>
      </c>
      <c r="M29" t="s">
        <v>28</v>
      </c>
    </row>
    <row r="32" spans="1:13" x14ac:dyDescent="0.25">
      <c r="E32">
        <v>4376.5333333333328</v>
      </c>
      <c r="F32">
        <v>5438.4933333333338</v>
      </c>
      <c r="G32">
        <v>5152.4633333333331</v>
      </c>
      <c r="H32">
        <v>5205.4433333333327</v>
      </c>
      <c r="I32">
        <v>4882.8033333333333</v>
      </c>
      <c r="J32">
        <v>8441.253333333334</v>
      </c>
      <c r="K32">
        <v>12215.353333333334</v>
      </c>
      <c r="L32">
        <v>288903.25333333336</v>
      </c>
    </row>
    <row r="33" spans="1:14" x14ac:dyDescent="0.25">
      <c r="E33">
        <v>4897.9033333333336</v>
      </c>
      <c r="F33">
        <v>5145.2433333333338</v>
      </c>
      <c r="G33">
        <v>5281.3633333333328</v>
      </c>
      <c r="H33">
        <v>5437.7433333333338</v>
      </c>
      <c r="I33">
        <v>5322.9333333333343</v>
      </c>
      <c r="J33">
        <v>7962.0533333333333</v>
      </c>
      <c r="K33">
        <v>12556.453333333335</v>
      </c>
      <c r="L33">
        <v>267458.25333333336</v>
      </c>
    </row>
    <row r="34" spans="1:14" x14ac:dyDescent="0.25">
      <c r="E34">
        <v>5136.5433333333331</v>
      </c>
      <c r="F34">
        <v>5443.9533333333329</v>
      </c>
      <c r="G34">
        <v>5715.0233333333344</v>
      </c>
      <c r="H34">
        <v>5695.8433333333342</v>
      </c>
      <c r="I34">
        <v>5071.1833333333343</v>
      </c>
      <c r="J34">
        <v>9101.253333333334</v>
      </c>
      <c r="K34">
        <v>14425.853333333333</v>
      </c>
      <c r="L34">
        <v>301483.25333333336</v>
      </c>
    </row>
    <row r="35" spans="1:14" x14ac:dyDescent="0.25">
      <c r="E35">
        <v>4965.5733333333337</v>
      </c>
      <c r="F35">
        <v>5000.4033333333336</v>
      </c>
      <c r="G35">
        <v>5916.4933333333338</v>
      </c>
      <c r="H35">
        <v>6131.7933333333349</v>
      </c>
      <c r="I35">
        <v>5941.8933333333334</v>
      </c>
      <c r="J35">
        <v>7067.1133333333346</v>
      </c>
      <c r="K35">
        <v>13590.553333333333</v>
      </c>
      <c r="L35">
        <v>194763.25333333333</v>
      </c>
    </row>
    <row r="37" spans="1:14" x14ac:dyDescent="0.25">
      <c r="A37" s="1" t="s">
        <v>57</v>
      </c>
    </row>
    <row r="38" spans="1:14" x14ac:dyDescent="0.25">
      <c r="E38">
        <f>E23/E32</f>
        <v>6.0011515963928855E-5</v>
      </c>
      <c r="F38">
        <f t="shared" ref="F38:L38" si="0">F23/F32</f>
        <v>4.3580617916236604E-5</v>
      </c>
      <c r="G38">
        <f t="shared" si="0"/>
        <v>4.6257893473607133E-5</v>
      </c>
      <c r="H38">
        <f t="shared" si="0"/>
        <v>4.6960092416079846E-5</v>
      </c>
      <c r="I38">
        <f t="shared" si="0"/>
        <v>4.7684820400302834E-5</v>
      </c>
      <c r="J38">
        <f t="shared" si="0"/>
        <v>1.3665364069158766E-5</v>
      </c>
      <c r="K38">
        <f t="shared" si="0"/>
        <v>8.4110624716545241E-6</v>
      </c>
      <c r="L38">
        <f t="shared" si="0"/>
        <v>4.0899158675679445E-8</v>
      </c>
      <c r="N38" s="1" t="s">
        <v>20</v>
      </c>
    </row>
    <row r="39" spans="1:14" x14ac:dyDescent="0.25">
      <c r="E39">
        <f t="shared" ref="E39:L39" si="1">E24/E33</f>
        <v>4.7232271495762467E-5</v>
      </c>
      <c r="F39">
        <f t="shared" si="1"/>
        <v>4.3225302593398567E-5</v>
      </c>
      <c r="G39">
        <f t="shared" si="1"/>
        <v>4.2534055284967464E-5</v>
      </c>
      <c r="H39">
        <f t="shared" si="1"/>
        <v>4.3892638061254574E-5</v>
      </c>
      <c r="I39">
        <f t="shared" si="1"/>
        <v>4.2431547768147892E-5</v>
      </c>
      <c r="J39">
        <f t="shared" si="1"/>
        <v>1.4152165940444178E-5</v>
      </c>
      <c r="K39">
        <f t="shared" si="1"/>
        <v>7.45975774475595E-6</v>
      </c>
      <c r="L39">
        <f t="shared" si="1"/>
        <v>3.9298095568210572E-8</v>
      </c>
      <c r="N39">
        <f>AVERAGE(E38:E41)</f>
        <v>4.919140905307235E-5</v>
      </c>
    </row>
    <row r="40" spans="1:14" x14ac:dyDescent="0.25">
      <c r="E40">
        <f t="shared" ref="E40:L40" si="2">E25/E34</f>
        <v>4.5429578776388532E-5</v>
      </c>
      <c r="F40">
        <f t="shared" si="2"/>
        <v>4.1749163904172586E-5</v>
      </c>
      <c r="G40">
        <f t="shared" si="2"/>
        <v>3.9551002124809051E-5</v>
      </c>
      <c r="H40">
        <f t="shared" si="2"/>
        <v>3.791707168912066E-5</v>
      </c>
      <c r="I40">
        <f t="shared" si="2"/>
        <v>4.5414232707027614E-5</v>
      </c>
      <c r="J40">
        <f t="shared" si="2"/>
        <v>1.1888933978323866E-5</v>
      </c>
      <c r="K40">
        <f t="shared" si="2"/>
        <v>6.2158679925578068E-6</v>
      </c>
      <c r="L40">
        <f t="shared" si="2"/>
        <v>2.8799277916774534E-8</v>
      </c>
    </row>
    <row r="41" spans="1:14" x14ac:dyDescent="0.25">
      <c r="E41">
        <f t="shared" ref="E41:L41" si="3">E26/E35</f>
        <v>4.4092269976209531E-5</v>
      </c>
      <c r="F41">
        <f t="shared" si="3"/>
        <v>4.5246870085813077E-5</v>
      </c>
      <c r="G41">
        <f t="shared" si="3"/>
        <v>3.6635061984914486E-5</v>
      </c>
      <c r="H41">
        <f t="shared" si="3"/>
        <v>3.5926520680736138E-5</v>
      </c>
      <c r="I41">
        <f t="shared" si="3"/>
        <v>3.9434467577113471E-5</v>
      </c>
      <c r="J41">
        <f t="shared" si="3"/>
        <v>1.8260850493412206E-5</v>
      </c>
      <c r="K41">
        <f t="shared" si="3"/>
        <v>7.1420123683951065E-6</v>
      </c>
      <c r="L41">
        <f t="shared" si="3"/>
        <v>7.1907815053955511E-8</v>
      </c>
    </row>
    <row r="43" spans="1:14" x14ac:dyDescent="0.25">
      <c r="A43" s="1" t="s">
        <v>58</v>
      </c>
    </row>
    <row r="44" spans="1:14" x14ac:dyDescent="0.25">
      <c r="E44">
        <f>E38/$N$39*100</f>
        <v>121.99592798649607</v>
      </c>
      <c r="F44">
        <f>F38/$N$39*100</f>
        <v>88.593961334219372</v>
      </c>
      <c r="G44">
        <f>G38/$N$39*100</f>
        <v>94.03652866235187</v>
      </c>
      <c r="H44">
        <f>H38/$N$39*100</f>
        <v>95.464011541964268</v>
      </c>
      <c r="I44">
        <f>I38/$N$39*100</f>
        <v>96.937293153883701</v>
      </c>
      <c r="J44">
        <f>J38/$N$39*100</f>
        <v>27.779980960527634</v>
      </c>
      <c r="K44">
        <f>K38/$N$39*100</f>
        <v>17.098641070801353</v>
      </c>
      <c r="L44">
        <f>L38/$N$39*100</f>
        <v>8.3142889099910841E-2</v>
      </c>
    </row>
    <row r="45" spans="1:14" x14ac:dyDescent="0.25">
      <c r="E45">
        <f>E39/$N$39*100</f>
        <v>96.017317667814353</v>
      </c>
      <c r="F45">
        <f>F39/$N$39*100</f>
        <v>87.871649593861036</v>
      </c>
      <c r="G45">
        <f>G39/$N$39*100</f>
        <v>86.466430020489355</v>
      </c>
      <c r="H45">
        <f>H39/$N$39*100</f>
        <v>89.228259377362093</v>
      </c>
      <c r="I45">
        <f>I39/$N$39*100</f>
        <v>86.258045022391457</v>
      </c>
      <c r="J45">
        <f>J39/$N$39*100</f>
        <v>28.76958845634099</v>
      </c>
      <c r="K45">
        <f>K39/$N$39*100</f>
        <v>15.164757197151349</v>
      </c>
      <c r="L45">
        <f>L39/$N$39*100</f>
        <v>7.9888127469192979E-2</v>
      </c>
    </row>
    <row r="46" spans="1:14" x14ac:dyDescent="0.25">
      <c r="E46">
        <f>E40/$N$39*100</f>
        <v>92.352668181093975</v>
      </c>
      <c r="F46">
        <f>F40/$N$39*100</f>
        <v>84.870843726248296</v>
      </c>
      <c r="G46">
        <f>G40/$N$39*100</f>
        <v>80.40225495906752</v>
      </c>
      <c r="H46">
        <f>H40/$N$39*100</f>
        <v>77.080678148926637</v>
      </c>
      <c r="I46">
        <f>I40/$N$39*100</f>
        <v>92.321471535874153</v>
      </c>
      <c r="J46">
        <f>J40/$N$39*100</f>
        <v>24.168720122444469</v>
      </c>
      <c r="K46">
        <f>K40/$N$39*100</f>
        <v>12.636084455014371</v>
      </c>
      <c r="L46">
        <f>L40/$N$39*100</f>
        <v>5.8545340479479145E-2</v>
      </c>
    </row>
    <row r="47" spans="1:14" x14ac:dyDescent="0.25">
      <c r="E47">
        <f>E41/$N$39*100</f>
        <v>89.634086164595558</v>
      </c>
      <c r="F47">
        <f>F41/$N$39*100</f>
        <v>91.981244198547898</v>
      </c>
      <c r="G47">
        <f>G41/$N$39*100</f>
        <v>74.474512298253359</v>
      </c>
      <c r="H47">
        <f>H41/$N$39*100</f>
        <v>73.034136188242144</v>
      </c>
      <c r="I47">
        <f>I41/$N$39*100</f>
        <v>80.165354756493841</v>
      </c>
      <c r="J47">
        <f>J41/$N$39*100</f>
        <v>37.122031763128952</v>
      </c>
      <c r="K47">
        <f>K41/$N$39*100</f>
        <v>14.518820472675682</v>
      </c>
      <c r="L47">
        <f>L41/$N$39*100</f>
        <v>0.14617962046253757</v>
      </c>
    </row>
    <row r="50" spans="3:12" x14ac:dyDescent="0.25">
      <c r="C50" s="3"/>
      <c r="D50" s="3"/>
      <c r="E50" s="3" t="s">
        <v>20</v>
      </c>
      <c r="F50" s="3" t="s">
        <v>21</v>
      </c>
      <c r="G50" s="3" t="s">
        <v>22</v>
      </c>
      <c r="H50" s="3" t="s">
        <v>23</v>
      </c>
      <c r="I50" s="3" t="s">
        <v>24</v>
      </c>
      <c r="J50" s="3" t="s">
        <v>25</v>
      </c>
      <c r="K50" s="3" t="s">
        <v>26</v>
      </c>
      <c r="L50" s="3" t="s">
        <v>27</v>
      </c>
    </row>
    <row r="51" spans="3:12" x14ac:dyDescent="0.25">
      <c r="C51" t="s">
        <v>36</v>
      </c>
      <c r="E51">
        <f>AVERAGE(E44:E47)</f>
        <v>99.999999999999986</v>
      </c>
      <c r="F51">
        <f t="shared" ref="F51:K51" si="4">AVERAGE(F44:F47)</f>
        <v>88.32942471321914</v>
      </c>
      <c r="G51">
        <f t="shared" si="4"/>
        <v>83.844931485040519</v>
      </c>
      <c r="H51">
        <f t="shared" si="4"/>
        <v>83.701771314123775</v>
      </c>
      <c r="I51">
        <f t="shared" si="4"/>
        <v>88.920541117160795</v>
      </c>
      <c r="J51">
        <f t="shared" si="4"/>
        <v>29.460080325610512</v>
      </c>
      <c r="K51">
        <f t="shared" si="4"/>
        <v>14.854575798910687</v>
      </c>
      <c r="L51">
        <f>AVERAGE(L44:L47)</f>
        <v>9.1938994377780137E-2</v>
      </c>
    </row>
    <row r="52" spans="3:12" x14ac:dyDescent="0.25">
      <c r="C52" t="s">
        <v>38</v>
      </c>
      <c r="E52">
        <f>MEDIAN(E44:E47)</f>
        <v>94.184992924454164</v>
      </c>
      <c r="F52">
        <f>MEDIAN(F44:F47)</f>
        <v>88.232805464040212</v>
      </c>
      <c r="G52">
        <f t="shared" ref="G52:L52" si="5">MEDIAN(G44:G47)</f>
        <v>83.43434248977843</v>
      </c>
      <c r="H52">
        <f t="shared" si="5"/>
        <v>83.154468763144365</v>
      </c>
      <c r="I52">
        <f t="shared" si="5"/>
        <v>89.289758279132798</v>
      </c>
      <c r="J52">
        <f t="shared" si="5"/>
        <v>28.274784708434311</v>
      </c>
      <c r="K52">
        <f t="shared" si="5"/>
        <v>14.841788834913515</v>
      </c>
      <c r="L52">
        <f t="shared" si="5"/>
        <v>8.151550828455191E-2</v>
      </c>
    </row>
    <row r="53" spans="3:12" x14ac:dyDescent="0.25">
      <c r="C53" t="s">
        <v>40</v>
      </c>
      <c r="E53">
        <f>STDEV(E44:E47)</f>
        <v>14.89537355621659</v>
      </c>
      <c r="F53">
        <f t="shared" ref="F53:L53" si="6">STDEV(F44:F47)</f>
        <v>2.9198804587754705</v>
      </c>
      <c r="G53">
        <f t="shared" si="6"/>
        <v>8.3745185930204489</v>
      </c>
      <c r="H53">
        <f t="shared" si="6"/>
        <v>10.432795716261246</v>
      </c>
      <c r="I53">
        <f t="shared" si="6"/>
        <v>7.2933031975893554</v>
      </c>
      <c r="J53">
        <f t="shared" si="6"/>
        <v>5.477332243851909</v>
      </c>
      <c r="K53">
        <f t="shared" si="6"/>
        <v>1.8408763245040325</v>
      </c>
      <c r="L53">
        <f t="shared" si="6"/>
        <v>3.7770255051887164E-2</v>
      </c>
    </row>
    <row r="54" spans="3:12" x14ac:dyDescent="0.25">
      <c r="C54" t="s">
        <v>41</v>
      </c>
      <c r="E54">
        <f t="shared" ref="E54:L54" si="7">E53/E51*100</f>
        <v>14.895373556216592</v>
      </c>
      <c r="F54">
        <f t="shared" si="7"/>
        <v>3.3056713187655227</v>
      </c>
      <c r="G54">
        <f t="shared" si="7"/>
        <v>9.988103567732793</v>
      </c>
      <c r="H54">
        <f t="shared" si="7"/>
        <v>12.464247234515602</v>
      </c>
      <c r="I54">
        <f t="shared" si="7"/>
        <v>8.2020454508703153</v>
      </c>
      <c r="J54">
        <f t="shared" si="7"/>
        <v>18.592387336738874</v>
      </c>
      <c r="K54">
        <f t="shared" si="7"/>
        <v>12.392654959820712</v>
      </c>
      <c r="L54">
        <f t="shared" si="7"/>
        <v>41.081866630700823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352425</xdr:colOff>
                <xdr:row>1</xdr:row>
                <xdr:rowOff>47625</xdr:rowOff>
              </from>
              <to>
                <xdr:col>15</xdr:col>
                <xdr:colOff>685800</xdr:colOff>
                <xdr:row>17</xdr:row>
                <xdr:rowOff>76200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2020-01-02T21:53:39Z</dcterms:created>
  <dcterms:modified xsi:type="dcterms:W3CDTF">2021-07-18T10:30:10Z</dcterms:modified>
</cp:coreProperties>
</file>