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70331567-5915-488A-AA0D-2E9AAD8280CF}" xr6:coauthVersionLast="45" xr6:coauthVersionMax="45" xr10:uidLastSave="{C5955BEF-916B-4A43-9AB4-3F84C526286D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3" l="1"/>
  <c r="K44" i="3"/>
  <c r="J44" i="3"/>
  <c r="I44" i="3"/>
  <c r="H44" i="3"/>
  <c r="G44" i="3"/>
  <c r="F44" i="3"/>
  <c r="E44" i="3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N42" i="3" s="1"/>
  <c r="P39" i="2"/>
  <c r="O39" i="2"/>
  <c r="N39" i="2"/>
  <c r="N40" i="2" s="1"/>
  <c r="M39" i="2"/>
  <c r="M40" i="2" s="1"/>
  <c r="L39" i="2"/>
  <c r="L40" i="2" s="1"/>
  <c r="K39" i="2"/>
  <c r="K40" i="2" s="1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6" i="2"/>
  <c r="M36" i="2"/>
  <c r="K36" i="2"/>
  <c r="P35" i="2"/>
  <c r="N50" i="2" s="1"/>
  <c r="O35" i="2"/>
  <c r="N35" i="2"/>
  <c r="N36" i="2" s="1"/>
  <c r="M35" i="2"/>
  <c r="L35" i="2"/>
  <c r="L36" i="2" s="1"/>
  <c r="K35" i="2"/>
  <c r="J35" i="2"/>
  <c r="J36" i="2" s="1"/>
  <c r="I35" i="2"/>
  <c r="I36" i="2" s="1"/>
  <c r="H35" i="2"/>
  <c r="H36" i="2" s="1"/>
  <c r="E50" i="3" l="1"/>
  <c r="H50" i="3"/>
  <c r="E49" i="3"/>
  <c r="I50" i="3"/>
  <c r="J50" i="3"/>
  <c r="E48" i="3"/>
  <c r="G48" i="3"/>
  <c r="G49" i="3"/>
  <c r="H47" i="3"/>
  <c r="H48" i="3"/>
  <c r="I47" i="3"/>
  <c r="I48" i="3"/>
  <c r="J47" i="3"/>
  <c r="J49" i="3"/>
  <c r="K47" i="3"/>
  <c r="K48" i="3"/>
  <c r="K49" i="3"/>
  <c r="K50" i="3"/>
  <c r="F50" i="3"/>
  <c r="F49" i="3"/>
  <c r="F47" i="3"/>
  <c r="F48" i="3"/>
  <c r="G47" i="3"/>
  <c r="G50" i="3"/>
  <c r="H49" i="3"/>
  <c r="I49" i="3"/>
  <c r="J48" i="3"/>
  <c r="L47" i="3"/>
  <c r="L48" i="3"/>
  <c r="L49" i="3"/>
  <c r="L50" i="3"/>
  <c r="J40" i="2"/>
  <c r="E47" i="3"/>
  <c r="O40" i="2"/>
  <c r="H40" i="2"/>
  <c r="P40" i="2"/>
  <c r="I4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O5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56" i="3" l="1"/>
  <c r="G57" i="3" s="1"/>
  <c r="G55" i="3"/>
  <c r="G54" i="3"/>
  <c r="K56" i="3"/>
  <c r="K55" i="3"/>
  <c r="K54" i="3"/>
  <c r="F56" i="3"/>
  <c r="F57" i="3" s="1"/>
  <c r="F55" i="3"/>
  <c r="F54" i="3"/>
  <c r="J56" i="3"/>
  <c r="J55" i="3"/>
  <c r="J54" i="3"/>
  <c r="L56" i="3"/>
  <c r="L57" i="3" s="1"/>
  <c r="L55" i="3"/>
  <c r="L54" i="3"/>
  <c r="I55" i="3"/>
  <c r="I56" i="3"/>
  <c r="I54" i="3"/>
  <c r="E56" i="3"/>
  <c r="E55" i="3"/>
  <c r="E54" i="3"/>
  <c r="H55" i="3"/>
  <c r="H54" i="3"/>
  <c r="H56" i="3"/>
  <c r="H57" i="3" s="1"/>
  <c r="L54" i="2"/>
  <c r="L55" i="2" s="1"/>
  <c r="L58" i="2"/>
  <c r="L59" i="2" s="1"/>
  <c r="L56" i="2"/>
  <c r="L57" i="2" s="1"/>
  <c r="H54" i="2"/>
  <c r="I79" i="2" s="1"/>
  <c r="H76" i="2"/>
  <c r="H58" i="2"/>
  <c r="H59" i="2" s="1"/>
  <c r="H56" i="2"/>
  <c r="H57" i="2" s="1"/>
  <c r="M79" i="2"/>
  <c r="I78" i="2"/>
  <c r="M77" i="2"/>
  <c r="I77" i="2"/>
  <c r="M76" i="2"/>
  <c r="M58" i="2"/>
  <c r="M56" i="2"/>
  <c r="M57" i="2" s="1"/>
  <c r="M54" i="2"/>
  <c r="M55" i="2" s="1"/>
  <c r="I76" i="2"/>
  <c r="I58" i="2"/>
  <c r="I56" i="2"/>
  <c r="I57" i="2" s="1"/>
  <c r="I54" i="2"/>
  <c r="I55" i="2" s="1"/>
  <c r="J79" i="2"/>
  <c r="N78" i="2"/>
  <c r="J78" i="2"/>
  <c r="N77" i="2"/>
  <c r="J77" i="2"/>
  <c r="N76" i="2"/>
  <c r="N58" i="2"/>
  <c r="N56" i="2"/>
  <c r="N57" i="2" s="1"/>
  <c r="N54" i="2"/>
  <c r="N55" i="2" s="1"/>
  <c r="J76" i="2"/>
  <c r="J58" i="2"/>
  <c r="J56" i="2"/>
  <c r="J57" i="2" s="1"/>
  <c r="J54" i="2"/>
  <c r="J55" i="2" s="1"/>
  <c r="O79" i="2"/>
  <c r="K79" i="2"/>
  <c r="O78" i="2"/>
  <c r="K78" i="2"/>
  <c r="O77" i="2"/>
  <c r="K77" i="2"/>
  <c r="O76" i="2"/>
  <c r="O58" i="2"/>
  <c r="O56" i="2"/>
  <c r="O57" i="2" s="1"/>
  <c r="O54" i="2"/>
  <c r="K76" i="2"/>
  <c r="K63" i="2"/>
  <c r="K58" i="2"/>
  <c r="K56" i="2"/>
  <c r="K57" i="2" s="1"/>
  <c r="K54" i="2"/>
  <c r="K55" i="2" s="1"/>
  <c r="H40" i="1"/>
  <c r="J40" i="1"/>
  <c r="L40" i="1"/>
  <c r="N40" i="1"/>
  <c r="P40" i="1"/>
  <c r="I40" i="1"/>
  <c r="K40" i="1"/>
  <c r="M40" i="1"/>
  <c r="O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K57" i="3" l="1"/>
  <c r="E57" i="3"/>
  <c r="O59" i="2"/>
  <c r="M78" i="2"/>
  <c r="J57" i="3"/>
  <c r="I57" i="3"/>
  <c r="O55" i="2"/>
  <c r="N66" i="2"/>
  <c r="K59" i="2"/>
  <c r="K85" i="2"/>
  <c r="K84" i="2"/>
  <c r="K83" i="2"/>
  <c r="O63" i="2"/>
  <c r="K64" i="2"/>
  <c r="O64" i="2"/>
  <c r="K65" i="2"/>
  <c r="O65" i="2"/>
  <c r="K66" i="2"/>
  <c r="O66" i="2"/>
  <c r="J59" i="2"/>
  <c r="J85" i="2"/>
  <c r="J84" i="2"/>
  <c r="J83" i="2"/>
  <c r="N63" i="2"/>
  <c r="J64" i="2"/>
  <c r="N64" i="2"/>
  <c r="J65" i="2"/>
  <c r="N65" i="2"/>
  <c r="J66" i="2"/>
  <c r="I59" i="2"/>
  <c r="I85" i="2"/>
  <c r="I84" i="2"/>
  <c r="I83" i="2"/>
  <c r="M63" i="2"/>
  <c r="I64" i="2"/>
  <c r="M64" i="2"/>
  <c r="I65" i="2"/>
  <c r="M65" i="2"/>
  <c r="I66" i="2"/>
  <c r="M66" i="2"/>
  <c r="H63" i="2"/>
  <c r="H55" i="2"/>
  <c r="N79" i="2"/>
  <c r="N84" i="2" s="1"/>
  <c r="L76" i="2"/>
  <c r="H64" i="2"/>
  <c r="L64" i="2"/>
  <c r="H65" i="2"/>
  <c r="L65" i="2"/>
  <c r="H66" i="2"/>
  <c r="L66" i="2"/>
  <c r="O85" i="2"/>
  <c r="O84" i="2"/>
  <c r="O83" i="2"/>
  <c r="J63" i="2"/>
  <c r="N59" i="2"/>
  <c r="N85" i="2"/>
  <c r="I63" i="2"/>
  <c r="M59" i="2"/>
  <c r="M85" i="2"/>
  <c r="M84" i="2"/>
  <c r="M83" i="2"/>
  <c r="L63" i="2"/>
  <c r="H77" i="2"/>
  <c r="L77" i="2"/>
  <c r="H78" i="2"/>
  <c r="L78" i="2"/>
  <c r="H79" i="2"/>
  <c r="L79" i="2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58" i="1"/>
  <c r="O56" i="1"/>
  <c r="O57" i="1" s="1"/>
  <c r="O54" i="1"/>
  <c r="M66" i="1" s="1"/>
  <c r="K58" i="1"/>
  <c r="K56" i="1"/>
  <c r="K57" i="1" s="1"/>
  <c r="K54" i="1"/>
  <c r="K55" i="1" s="1"/>
  <c r="L58" i="1"/>
  <c r="L56" i="1"/>
  <c r="L57" i="1" s="1"/>
  <c r="L54" i="1"/>
  <c r="L55" i="1" s="1"/>
  <c r="H58" i="1"/>
  <c r="H56" i="1"/>
  <c r="H57" i="1" s="1"/>
  <c r="H54" i="1"/>
  <c r="L79" i="1" s="1"/>
  <c r="K72" i="2" l="1"/>
  <c r="L64" i="1"/>
  <c r="N83" i="2"/>
  <c r="L66" i="1"/>
  <c r="H85" i="2"/>
  <c r="L72" i="2"/>
  <c r="L71" i="2"/>
  <c r="L70" i="2"/>
  <c r="H84" i="2"/>
  <c r="M86" i="2"/>
  <c r="I72" i="2"/>
  <c r="I71" i="2"/>
  <c r="I70" i="2"/>
  <c r="O86" i="2"/>
  <c r="H72" i="2"/>
  <c r="H71" i="2"/>
  <c r="H70" i="2"/>
  <c r="I86" i="2"/>
  <c r="J86" i="2"/>
  <c r="O72" i="2"/>
  <c r="O71" i="2"/>
  <c r="O70" i="2"/>
  <c r="K71" i="2"/>
  <c r="H83" i="2"/>
  <c r="H86" i="2" s="1"/>
  <c r="N86" i="2"/>
  <c r="J72" i="2"/>
  <c r="J71" i="2"/>
  <c r="J70" i="2"/>
  <c r="L85" i="2"/>
  <c r="L84" i="2"/>
  <c r="L83" i="2"/>
  <c r="M72" i="2"/>
  <c r="M71" i="2"/>
  <c r="M70" i="2"/>
  <c r="N72" i="2"/>
  <c r="N71" i="2"/>
  <c r="N70" i="2"/>
  <c r="K86" i="2"/>
  <c r="K70" i="2"/>
  <c r="K73" i="2" s="1"/>
  <c r="H63" i="1"/>
  <c r="H72" i="1" s="1"/>
  <c r="L63" i="1"/>
  <c r="L72" i="1" s="1"/>
  <c r="L65" i="1"/>
  <c r="H64" i="1"/>
  <c r="H65" i="1"/>
  <c r="H66" i="1"/>
  <c r="L76" i="1"/>
  <c r="H77" i="1"/>
  <c r="L77" i="1"/>
  <c r="L84" i="1" s="1"/>
  <c r="H78" i="1"/>
  <c r="L78" i="1"/>
  <c r="H79" i="1"/>
  <c r="K63" i="1"/>
  <c r="L59" i="1"/>
  <c r="H55" i="1"/>
  <c r="O79" i="1"/>
  <c r="H59" i="1"/>
  <c r="H76" i="1"/>
  <c r="L70" i="1"/>
  <c r="K59" i="1"/>
  <c r="K76" i="1"/>
  <c r="O63" i="1"/>
  <c r="K64" i="1"/>
  <c r="K72" i="1" s="1"/>
  <c r="O64" i="1"/>
  <c r="K65" i="1"/>
  <c r="O65" i="1"/>
  <c r="K66" i="1"/>
  <c r="J59" i="1"/>
  <c r="J76" i="1"/>
  <c r="N63" i="1"/>
  <c r="J64" i="1"/>
  <c r="N64" i="1"/>
  <c r="J65" i="1"/>
  <c r="N65" i="1"/>
  <c r="J66" i="1"/>
  <c r="N66" i="1"/>
  <c r="I59" i="1"/>
  <c r="I76" i="1"/>
  <c r="M63" i="1"/>
  <c r="I64" i="1"/>
  <c r="M64" i="1"/>
  <c r="I65" i="1"/>
  <c r="M65" i="1"/>
  <c r="I66" i="1"/>
  <c r="O55" i="1"/>
  <c r="O66" i="1"/>
  <c r="O59" i="1"/>
  <c r="O76" i="1"/>
  <c r="K77" i="1"/>
  <c r="O77" i="1"/>
  <c r="K78" i="1"/>
  <c r="O78" i="1"/>
  <c r="K79" i="1"/>
  <c r="J63" i="1"/>
  <c r="N59" i="1"/>
  <c r="N76" i="1"/>
  <c r="J77" i="1"/>
  <c r="N77" i="1"/>
  <c r="J78" i="1"/>
  <c r="N78" i="1"/>
  <c r="J79" i="1"/>
  <c r="N79" i="1"/>
  <c r="I63" i="1"/>
  <c r="M59" i="1"/>
  <c r="M76" i="1"/>
  <c r="I77" i="1"/>
  <c r="M77" i="1"/>
  <c r="I78" i="1"/>
  <c r="M78" i="1"/>
  <c r="I79" i="1"/>
  <c r="M79" i="1"/>
  <c r="L85" i="1" l="1"/>
  <c r="K70" i="1"/>
  <c r="L71" i="1"/>
  <c r="N73" i="2"/>
  <c r="L86" i="2"/>
  <c r="H73" i="2"/>
  <c r="I73" i="2"/>
  <c r="M73" i="2"/>
  <c r="J73" i="2"/>
  <c r="O73" i="2"/>
  <c r="L73" i="2"/>
  <c r="K71" i="1"/>
  <c r="L83" i="1"/>
  <c r="H71" i="1"/>
  <c r="H70" i="1"/>
  <c r="N85" i="1"/>
  <c r="N84" i="1"/>
  <c r="N83" i="1"/>
  <c r="J72" i="1"/>
  <c r="J71" i="1"/>
  <c r="J70" i="1"/>
  <c r="O85" i="1"/>
  <c r="O84" i="1"/>
  <c r="O83" i="1"/>
  <c r="K73" i="1"/>
  <c r="M72" i="1"/>
  <c r="M71" i="1"/>
  <c r="M70" i="1"/>
  <c r="J85" i="1"/>
  <c r="J84" i="1"/>
  <c r="J83" i="1"/>
  <c r="K85" i="1"/>
  <c r="K84" i="1"/>
  <c r="K83" i="1"/>
  <c r="L73" i="1"/>
  <c r="M85" i="1"/>
  <c r="M84" i="1"/>
  <c r="M83" i="1"/>
  <c r="I72" i="1"/>
  <c r="I71" i="1"/>
  <c r="I70" i="1"/>
  <c r="I85" i="1"/>
  <c r="I84" i="1"/>
  <c r="I83" i="1"/>
  <c r="N72" i="1"/>
  <c r="N71" i="1"/>
  <c r="N70" i="1"/>
  <c r="O72" i="1"/>
  <c r="O71" i="1"/>
  <c r="O70" i="1"/>
  <c r="H85" i="1"/>
  <c r="H84" i="1"/>
  <c r="H83" i="1"/>
  <c r="L86" i="1"/>
  <c r="H73" i="1"/>
  <c r="H86" i="1" l="1"/>
  <c r="N73" i="1"/>
  <c r="I73" i="1"/>
  <c r="J86" i="1"/>
  <c r="J73" i="1"/>
  <c r="O73" i="1"/>
  <c r="I86" i="1"/>
  <c r="M86" i="1"/>
  <c r="K86" i="1"/>
  <c r="M73" i="1"/>
  <c r="O86" i="1"/>
  <c r="N86" i="1"/>
</calcChain>
</file>

<file path=xl/sharedStrings.xml><?xml version="1.0" encoding="utf-8"?>
<sst xmlns="http://schemas.openxmlformats.org/spreadsheetml/2006/main" count="237" uniqueCount="60">
  <si>
    <t>version,4</t>
  </si>
  <si>
    <t>ProtocolHeader</t>
  </si>
  <si>
    <t>,Version,1.0,Label,MTT_005A_20191209,ReaderType,0,DateRead,12/27/2019 1:19:51 AM,InstrumentSN,SN: 512734004,</t>
  </si>
  <si>
    <t xml:space="preserve">,Result,0,Prefix,05A_2_2_BT,WellMap,0007FE7FE7FE7FE7FE7FE000,RefWellMap,000000000000000000000000,RunCount,1,Kinetics,False,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</si>
  <si>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</si>
  <si>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</si>
  <si>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</si>
  <si>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</si>
  <si>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</si>
  <si>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</si>
  <si>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,B,X,0.05250751,0.056072,0.05639163,0.05713046,0.05634226,0.05641512,0.05863199,0.05853986,0.05805929,0.06147594,X</t>
  </si>
  <si>
    <t>,C,X,0.05480285,0.3852746,0.3986592,0.4004415,0.2481938,0.2100795,0.2208885,0.2035328,0.1423605,0.1356172,X</t>
  </si>
  <si>
    <t>,D,X,0.05485677,0.3861253,0.3918187,0.3838932,0.2452167,0.210257,0.2089105,0.2057986,0.1416432,0.1296931,X</t>
  </si>
  <si>
    <t>,E,X,0.05635163,0.3780826,0.4005453,0.4042035,0.2450007,0.2060673,0.2036202,0.2048081,0.1419824,0.1264212,X</t>
  </si>
  <si>
    <t>,F,X,0.05377107,0.3653514,0.3903223,0.3934989,0.2426947,0.2027319,0.2128109,0.1995836,0.1455848,0.05610487,X</t>
  </si>
  <si>
    <t>,G,X,0.05378396,0.05482161,0.05490714,0.05534781,0.05814191,0.05538771,0.05545336,0.05515087,0.0557385,0.05542524,X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</si>
  <si>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</si>
  <si>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</si>
  <si>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</si>
  <si>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</si>
  <si>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</si>
  <si>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</si>
  <si>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</si>
  <si>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</si>
  <si>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</si>
  <si>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</si>
  <si>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</si>
  <si>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</si>
  <si>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</si>
  <si>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</si>
  <si>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</si>
  <si>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</si>
  <si>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</si>
  <si>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</si>
  <si>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Bortezomib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</si>
  <si>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</si>
  <si>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</si>
  <si>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</si>
  <si>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</si>
  <si>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</si>
  <si>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</si>
  <si>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</si>
  <si>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</si>
  <si>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</si>
  <si>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</si>
  <si>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</t>
  </si>
  <si>
    <t>MTT</t>
  </si>
  <si>
    <t>,Version,1,Label,CytoTox-Fluor,ReaderType,2,DateRead,12/23/2019 8:37:42 PM,InstrumentSN,SN: 512734004,FluoOpticalKitID,PN:9300-046 SN:31000001DD35142D SIG:BLUE,</t>
  </si>
  <si>
    <t xml:space="preserve">,Result,0,Prefix,05A_2_2_BT,WellMap,0007FE7FE7FE7FE7FE7FE000,RunCount,1,Kinetics,False, </t>
  </si>
  <si>
    <t>,Read 1</t>
  </si>
  <si>
    <t>,B,X,573.55,573.352,570.821,572.218,569.857,570.948,572.101,569.373,567.841,568.815,X</t>
  </si>
  <si>
    <t>,C,X,569.839,7416.4,8952.11,7228.7,9509.77,10905.6,10581.3,9227.73,198351,2530.11,X</t>
  </si>
  <si>
    <t>,D,X,571.584,7999.99,9206.57,7905.73,9384.86,11249.4,10074.3,8969.03,204888,2614.45,X</t>
  </si>
  <si>
    <t>,E,X,568.398,8217.5,8469.45,8179.52,10533.1,11569.7,11239.3,9376.96,103516,2255.53,X</t>
  </si>
  <si>
    <t>,F,X,568.94,8043.09,8527.28,8503.14,10128.8,11119,10512.7,8836.33,113082,569.913,X</t>
  </si>
  <si>
    <t>,G,X,571.516,571.024,570.283,568.809,569.988,569.329,570.76,569.319,567.627,568.685,X</t>
  </si>
  <si>
    <t>Cytotox</t>
  </si>
  <si>
    <t>Live/Dead</t>
  </si>
  <si>
    <t>% of Vehicle</t>
  </si>
  <si>
    <t>56) Exp_20191223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</si>
</sst>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598715</xdr:colOff>
      <xdr:row>4</xdr:row>
      <xdr:rowOff>108857</xdr:rowOff>
    </xdr:from>
    <xdr:to>
      <xdr:col>16</xdr:col>
      <xdr:colOff>721179</xdr:colOff>
      <xdr:row>23</xdr:row>
      <xdr:rowOff>10205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9715" y="870857"/>
          <a:ext cx="4694464" cy="3520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657225</xdr:colOff>
      <xdr:row>4</xdr:row>
      <xdr:rowOff>47625</xdr:rowOff>
    </xdr:from>
    <xdr:to>
      <xdr:col>11</xdr:col>
      <xdr:colOff>733425</xdr:colOff>
      <xdr:row>19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809625"/>
          <a:ext cx="3886200" cy="29146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76</xdr:row>
          <xdr:rowOff>76200</xdr:rowOff>
        </xdr:from>
        <xdr:to>
          <xdr:col>4</xdr:col>
          <xdr:colOff>561975</xdr:colOff>
          <xdr:row>90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19049</xdr:colOff>
      <xdr:row>1</xdr:row>
      <xdr:rowOff>114301</xdr:rowOff>
    </xdr:from>
    <xdr:to>
      <xdr:col>10</xdr:col>
      <xdr:colOff>146048</xdr:colOff>
      <xdr:row>17</xdr:row>
      <xdr:rowOff>47625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5EF7556-E39E-4A4E-B550-B6857705A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49" y="304801"/>
          <a:ext cx="3975099" cy="29813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</xdr:row>
          <xdr:rowOff>123824</xdr:rowOff>
        </xdr:from>
        <xdr:to>
          <xdr:col>15</xdr:col>
          <xdr:colOff>171450</xdr:colOff>
          <xdr:row>17</xdr:row>
          <xdr:rowOff>13233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A2B3D9B-3A77-43CF-908E-106DFFE4A7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70" zoomScaleNormal="70" workbookViewId="0">
      <selection activeCell="A25" sqref="A25:D32"/>
    </sheetView>
  </sheetViews>
  <sheetFormatPr baseColWidth="10" defaultRowHeight="15" x14ac:dyDescent="0.25"/>
  <cols>
    <col min="5" max="5" width="17.140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45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C27" s="2">
        <v>43808</v>
      </c>
      <c r="F27" s="5"/>
      <c r="G27" s="5">
        <v>5.250751E-2</v>
      </c>
      <c r="H27" s="5">
        <v>5.6071999999999997E-2</v>
      </c>
      <c r="I27" s="5">
        <v>5.6391629999999998E-2</v>
      </c>
      <c r="J27" s="5">
        <v>5.7130460000000001E-2</v>
      </c>
      <c r="K27" s="5">
        <v>5.6342259999999998E-2</v>
      </c>
      <c r="L27" s="5">
        <v>5.6415119999999999E-2</v>
      </c>
      <c r="M27" s="5">
        <v>5.8631990000000002E-2</v>
      </c>
      <c r="N27" s="5">
        <v>5.8539859999999999E-2</v>
      </c>
      <c r="O27" s="5">
        <v>5.805929E-2</v>
      </c>
      <c r="P27" s="5">
        <v>6.147594E-2</v>
      </c>
      <c r="Q27" s="5"/>
    </row>
    <row r="28" spans="1:17" x14ac:dyDescent="0.25">
      <c r="A28" t="s">
        <v>31</v>
      </c>
      <c r="C28" t="s">
        <v>32</v>
      </c>
      <c r="F28" s="6"/>
      <c r="G28" s="6">
        <v>5.480285E-2</v>
      </c>
      <c r="H28" s="7">
        <v>0.38527460000000002</v>
      </c>
      <c r="I28" s="8">
        <v>0.39865919999999999</v>
      </c>
      <c r="J28" s="8">
        <v>0.40044150000000001</v>
      </c>
      <c r="K28" s="8">
        <v>0.24819379999999999</v>
      </c>
      <c r="L28" s="8">
        <v>0.2100795</v>
      </c>
      <c r="M28" s="8">
        <v>0.22088849999999999</v>
      </c>
      <c r="N28" s="8">
        <v>0.20353280000000001</v>
      </c>
      <c r="O28" s="8">
        <v>0.1423605</v>
      </c>
      <c r="P28" s="9">
        <v>0.13561719999999999</v>
      </c>
      <c r="Q28" s="6"/>
    </row>
    <row r="29" spans="1:17" x14ac:dyDescent="0.25">
      <c r="A29" t="s">
        <v>33</v>
      </c>
      <c r="C29" t="s">
        <v>34</v>
      </c>
      <c r="F29" s="6"/>
      <c r="G29" s="6">
        <v>5.4856769999999999E-2</v>
      </c>
      <c r="H29" s="10">
        <v>0.3861253</v>
      </c>
      <c r="I29" s="11">
        <v>0.39181870000000002</v>
      </c>
      <c r="J29" s="11">
        <v>0.38389319999999999</v>
      </c>
      <c r="K29" s="11">
        <v>0.24521670000000001</v>
      </c>
      <c r="L29" s="11">
        <v>0.210257</v>
      </c>
      <c r="M29" s="11">
        <v>0.2089105</v>
      </c>
      <c r="N29" s="11">
        <v>0.2057986</v>
      </c>
      <c r="O29" s="11">
        <v>0.1416432</v>
      </c>
      <c r="P29" s="12">
        <v>0.12969310000000001</v>
      </c>
      <c r="Q29" s="6"/>
    </row>
    <row r="30" spans="1:17" x14ac:dyDescent="0.25">
      <c r="A30" t="s">
        <v>17</v>
      </c>
      <c r="C30" s="2">
        <v>43821</v>
      </c>
      <c r="F30" s="6"/>
      <c r="G30" s="6">
        <v>5.635163E-2</v>
      </c>
      <c r="H30" s="10">
        <v>0.37808259999999999</v>
      </c>
      <c r="I30" s="11">
        <v>0.40054529999999999</v>
      </c>
      <c r="J30" s="11">
        <v>0.40420349999999999</v>
      </c>
      <c r="K30" s="11">
        <v>0.24500069999999999</v>
      </c>
      <c r="L30" s="11">
        <v>0.20606730000000001</v>
      </c>
      <c r="M30" s="11">
        <v>0.2036202</v>
      </c>
      <c r="N30" s="11">
        <v>0.20480809999999999</v>
      </c>
      <c r="O30" s="11">
        <v>0.14198240000000001</v>
      </c>
      <c r="P30" s="12">
        <v>0.12642120000000001</v>
      </c>
      <c r="Q30" s="6"/>
    </row>
    <row r="31" spans="1:17" x14ac:dyDescent="0.25">
      <c r="A31" t="s">
        <v>18</v>
      </c>
      <c r="C31" t="s">
        <v>19</v>
      </c>
      <c r="F31" s="6"/>
      <c r="G31" s="6">
        <v>5.3771069999999997E-2</v>
      </c>
      <c r="H31" s="13">
        <v>0.36535139999999999</v>
      </c>
      <c r="I31" s="14">
        <v>0.39032230000000001</v>
      </c>
      <c r="J31" s="14">
        <v>0.39349889999999998</v>
      </c>
      <c r="K31" s="14">
        <v>0.24269470000000001</v>
      </c>
      <c r="L31" s="14">
        <v>0.20273189999999999</v>
      </c>
      <c r="M31" s="14">
        <v>0.2128109</v>
      </c>
      <c r="N31" s="14">
        <v>0.1995836</v>
      </c>
      <c r="O31" s="14">
        <v>0.14558479999999999</v>
      </c>
      <c r="P31" s="15">
        <v>5.6104870000000001E-2</v>
      </c>
      <c r="Q31" s="6"/>
    </row>
    <row r="32" spans="1:17" x14ac:dyDescent="0.25">
      <c r="A32" s="1" t="s">
        <v>35</v>
      </c>
      <c r="G32">
        <v>5.3783959999999999E-2</v>
      </c>
      <c r="H32">
        <v>5.482161E-2</v>
      </c>
      <c r="I32">
        <v>5.490714E-2</v>
      </c>
      <c r="J32">
        <v>5.5347809999999997E-2</v>
      </c>
      <c r="K32">
        <v>5.8141909999999998E-2</v>
      </c>
      <c r="L32">
        <v>5.538771E-2</v>
      </c>
      <c r="M32">
        <v>5.545336E-2</v>
      </c>
      <c r="N32">
        <v>5.5150869999999998E-2</v>
      </c>
      <c r="O32">
        <v>5.5738500000000003E-2</v>
      </c>
      <c r="P32">
        <v>5.5425240000000001E-2</v>
      </c>
    </row>
    <row r="35" spans="3:17" x14ac:dyDescent="0.25">
      <c r="C35" s="16"/>
      <c r="F35" t="s">
        <v>36</v>
      </c>
      <c r="H35">
        <f>AVERAGE(H28:H31)</f>
        <v>0.37870847499999999</v>
      </c>
      <c r="I35">
        <f>AVERAGE(I28:I31)</f>
        <v>0.39533637500000002</v>
      </c>
      <c r="J35">
        <f>AVERAGE(J28:J31)</f>
        <v>0.39550927499999999</v>
      </c>
      <c r="K35">
        <f t="shared" ref="K35:M35" si="0">AVERAGE(K28:K31)</f>
        <v>0.24527647499999999</v>
      </c>
      <c r="L35">
        <f t="shared" si="0"/>
        <v>0.20728392500000001</v>
      </c>
      <c r="M35">
        <f t="shared" si="0"/>
        <v>0.211557525</v>
      </c>
      <c r="N35">
        <f>AVERAGE(N28:N31)</f>
        <v>0.20343077500000001</v>
      </c>
      <c r="O35">
        <f>AVERAGE(O28:O31)</f>
        <v>0.142892725</v>
      </c>
      <c r="P35">
        <f>AVERAGE(P28:P30)</f>
        <v>0.13057716666666666</v>
      </c>
    </row>
    <row r="36" spans="3:17" x14ac:dyDescent="0.25">
      <c r="F36" t="s">
        <v>37</v>
      </c>
      <c r="H36">
        <f>H35/1000</f>
        <v>3.7870847500000001E-4</v>
      </c>
      <c r="I36">
        <f t="shared" ref="I36:P36" si="1">I35/1000</f>
        <v>3.95336375E-4</v>
      </c>
      <c r="J36">
        <f t="shared" si="1"/>
        <v>3.9550927499999998E-4</v>
      </c>
      <c r="K36">
        <f t="shared" si="1"/>
        <v>2.45276475E-4</v>
      </c>
      <c r="L36">
        <f t="shared" si="1"/>
        <v>2.0728392500000002E-4</v>
      </c>
      <c r="M36">
        <f t="shared" si="1"/>
        <v>2.1155752499999998E-4</v>
      </c>
      <c r="N36">
        <f t="shared" si="1"/>
        <v>2.0343077500000002E-4</v>
      </c>
      <c r="O36">
        <f t="shared" si="1"/>
        <v>1.4289272499999999E-4</v>
      </c>
      <c r="P36">
        <f t="shared" si="1"/>
        <v>1.3057716666666665E-4</v>
      </c>
    </row>
    <row r="37" spans="3:17" x14ac:dyDescent="0.25">
      <c r="F37" t="s">
        <v>38</v>
      </c>
      <c r="H37">
        <f>MEDIAN(H28:H31)</f>
        <v>0.38167859999999998</v>
      </c>
      <c r="I37">
        <f t="shared" ref="I37:O37" si="2">MEDIAN(I28:I31)</f>
        <v>0.39523894999999998</v>
      </c>
      <c r="J37">
        <f t="shared" si="2"/>
        <v>0.3969702</v>
      </c>
      <c r="K37">
        <f t="shared" si="2"/>
        <v>0.24510870000000001</v>
      </c>
      <c r="L37">
        <f t="shared" si="2"/>
        <v>0.20807340000000002</v>
      </c>
      <c r="M37">
        <f t="shared" si="2"/>
        <v>0.21086070000000001</v>
      </c>
      <c r="N37">
        <f t="shared" si="2"/>
        <v>0.20417045</v>
      </c>
      <c r="O37">
        <f t="shared" si="2"/>
        <v>0.14217145</v>
      </c>
      <c r="P37">
        <f>MEDIAN(P28:P30)</f>
        <v>0.12969310000000001</v>
      </c>
    </row>
    <row r="38" spans="3:17" x14ac:dyDescent="0.25">
      <c r="F38" t="s">
        <v>39</v>
      </c>
      <c r="H38">
        <f>H37/1000</f>
        <v>3.8167859999999997E-4</v>
      </c>
      <c r="I38">
        <f t="shared" ref="I38:P38" si="3">I37/1000</f>
        <v>3.9523894999999996E-4</v>
      </c>
      <c r="J38">
        <f t="shared" si="3"/>
        <v>3.9697019999999998E-4</v>
      </c>
      <c r="K38">
        <f t="shared" si="3"/>
        <v>2.4510870000000003E-4</v>
      </c>
      <c r="L38">
        <f t="shared" si="3"/>
        <v>2.0807340000000003E-4</v>
      </c>
      <c r="M38">
        <f t="shared" si="3"/>
        <v>2.1086070000000002E-4</v>
      </c>
      <c r="N38">
        <f t="shared" si="3"/>
        <v>2.0417045000000001E-4</v>
      </c>
      <c r="O38">
        <f t="shared" si="3"/>
        <v>1.4217145000000001E-4</v>
      </c>
      <c r="P38">
        <f t="shared" si="3"/>
        <v>1.2969310000000001E-4</v>
      </c>
    </row>
    <row r="39" spans="3:17" x14ac:dyDescent="0.25">
      <c r="F39" t="s">
        <v>40</v>
      </c>
      <c r="H39">
        <f>STDEV(H28:H31)</f>
        <v>9.6077479613677873E-3</v>
      </c>
      <c r="I39">
        <f t="shared" ref="I39:O39" si="4">STDEV(I28:I31)</f>
        <v>5.0229158579288592E-3</v>
      </c>
      <c r="J39">
        <f t="shared" si="4"/>
        <v>8.9235866826349649E-3</v>
      </c>
      <c r="K39">
        <f t="shared" si="4"/>
        <v>2.2550663114788067E-3</v>
      </c>
      <c r="L39">
        <f t="shared" si="4"/>
        <v>3.5988666052661658E-3</v>
      </c>
      <c r="M39">
        <f t="shared" si="4"/>
        <v>7.2719991026654138E-3</v>
      </c>
      <c r="N39">
        <f t="shared" si="4"/>
        <v>2.7273176057254485E-3</v>
      </c>
      <c r="O39">
        <f t="shared" si="4"/>
        <v>1.8184733145782772E-3</v>
      </c>
      <c r="P39">
        <f>STDEV(P28:P30)</f>
        <v>4.6613071560811402E-3</v>
      </c>
    </row>
    <row r="40" spans="3:17" x14ac:dyDescent="0.25">
      <c r="F40" t="s">
        <v>41</v>
      </c>
      <c r="H40">
        <f>H39/H35*100</f>
        <v>2.5369772782000157</v>
      </c>
      <c r="I40">
        <f t="shared" ref="I40:O40" si="5">I39/I35*100</f>
        <v>1.2705422965263087</v>
      </c>
      <c r="J40">
        <f t="shared" si="5"/>
        <v>2.2562269071022332</v>
      </c>
      <c r="K40">
        <f t="shared" si="5"/>
        <v>0.91939771699622097</v>
      </c>
      <c r="L40">
        <f t="shared" si="5"/>
        <v>1.7362014952515812</v>
      </c>
      <c r="M40">
        <f t="shared" si="5"/>
        <v>3.4373625342163621</v>
      </c>
      <c r="N40">
        <f t="shared" si="5"/>
        <v>1.3406612670700626</v>
      </c>
      <c r="O40">
        <f t="shared" si="5"/>
        <v>1.2726143437871154</v>
      </c>
      <c r="P40">
        <f>P39/P35*100</f>
        <v>3.5697720168644649</v>
      </c>
    </row>
    <row r="43" spans="3:17" x14ac:dyDescent="0.25">
      <c r="D43" t="s">
        <v>42</v>
      </c>
    </row>
    <row r="44" spans="3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0.25469743333333339</v>
      </c>
      <c r="I47">
        <f t="shared" ref="H47:O50" si="6">I28-$P$35</f>
        <v>0.26808203333333336</v>
      </c>
      <c r="J47">
        <f t="shared" si="6"/>
        <v>0.26986433333333337</v>
      </c>
      <c r="K47">
        <f t="shared" si="6"/>
        <v>0.11761663333333333</v>
      </c>
      <c r="L47">
        <f t="shared" si="6"/>
        <v>7.9502333333333342E-2</v>
      </c>
      <c r="M47">
        <f t="shared" si="6"/>
        <v>9.0311333333333327E-2</v>
      </c>
      <c r="N47">
        <f t="shared" si="6"/>
        <v>7.2955633333333353E-2</v>
      </c>
      <c r="O47">
        <f t="shared" si="6"/>
        <v>1.178333333333334E-2</v>
      </c>
    </row>
    <row r="48" spans="3:17" x14ac:dyDescent="0.25">
      <c r="H48">
        <f t="shared" si="6"/>
        <v>0.25554813333333337</v>
      </c>
      <c r="I48">
        <f t="shared" si="6"/>
        <v>0.26124153333333333</v>
      </c>
      <c r="J48">
        <f t="shared" si="6"/>
        <v>0.2533160333333333</v>
      </c>
      <c r="K48">
        <f t="shared" si="6"/>
        <v>0.11463953333333335</v>
      </c>
      <c r="L48">
        <f t="shared" si="6"/>
        <v>7.9679833333333339E-2</v>
      </c>
      <c r="M48">
        <f t="shared" si="6"/>
        <v>7.8333333333333338E-2</v>
      </c>
      <c r="N48">
        <f t="shared" si="6"/>
        <v>7.5221433333333337E-2</v>
      </c>
      <c r="O48">
        <f t="shared" si="6"/>
        <v>1.1066033333333336E-2</v>
      </c>
    </row>
    <row r="49" spans="4:17" x14ac:dyDescent="0.25">
      <c r="H49">
        <f t="shared" si="6"/>
        <v>0.24750543333333333</v>
      </c>
      <c r="I49">
        <f t="shared" si="6"/>
        <v>0.26996813333333336</v>
      </c>
      <c r="J49">
        <f t="shared" si="6"/>
        <v>0.2736263333333333</v>
      </c>
      <c r="K49">
        <f t="shared" si="6"/>
        <v>0.11442353333333333</v>
      </c>
      <c r="L49">
        <f t="shared" si="6"/>
        <v>7.5490133333333348E-2</v>
      </c>
      <c r="M49">
        <f t="shared" si="6"/>
        <v>7.304303333333334E-2</v>
      </c>
      <c r="N49">
        <f t="shared" si="6"/>
        <v>7.4230933333333332E-2</v>
      </c>
      <c r="O49">
        <f t="shared" si="6"/>
        <v>1.1405233333333348E-2</v>
      </c>
    </row>
    <row r="50" spans="4:17" x14ac:dyDescent="0.25">
      <c r="H50">
        <f t="shared" si="6"/>
        <v>0.23477423333333333</v>
      </c>
      <c r="I50">
        <f t="shared" si="6"/>
        <v>0.25974513333333338</v>
      </c>
      <c r="J50">
        <f t="shared" si="6"/>
        <v>0.26292173333333335</v>
      </c>
      <c r="K50">
        <f t="shared" si="6"/>
        <v>0.11211753333333335</v>
      </c>
      <c r="L50">
        <f t="shared" si="6"/>
        <v>7.2154733333333332E-2</v>
      </c>
      <c r="M50">
        <f t="shared" si="6"/>
        <v>8.2233733333333336E-2</v>
      </c>
      <c r="N50">
        <f t="shared" si="6"/>
        <v>6.9006433333333339E-2</v>
      </c>
      <c r="O50">
        <f t="shared" si="6"/>
        <v>1.5007633333333326E-2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0.24813130833333336</v>
      </c>
      <c r="I54">
        <f>AVERAGE(I47:I50)</f>
        <v>0.26475920833333333</v>
      </c>
      <c r="J54">
        <f t="shared" ref="J54:N54" si="7">AVERAGE(J47:J50)</f>
        <v>0.26493210833333336</v>
      </c>
      <c r="K54">
        <f t="shared" si="7"/>
        <v>0.11469930833333335</v>
      </c>
      <c r="L54">
        <f t="shared" si="7"/>
        <v>7.6706758333333347E-2</v>
      </c>
      <c r="M54">
        <f t="shared" si="7"/>
        <v>8.0980358333333335E-2</v>
      </c>
      <c r="N54">
        <f t="shared" si="7"/>
        <v>7.2853608333333347E-2</v>
      </c>
      <c r="O54">
        <f>AVERAGE(O47:O50)</f>
        <v>1.2315558333333337E-2</v>
      </c>
    </row>
    <row r="55" spans="4:17" x14ac:dyDescent="0.25">
      <c r="F55" t="s">
        <v>37</v>
      </c>
      <c r="H55">
        <f>H54/1000</f>
        <v>2.4813130833333338E-4</v>
      </c>
      <c r="I55">
        <f t="shared" ref="I55:O55" si="8">I54/1000</f>
        <v>2.6475920833333332E-4</v>
      </c>
      <c r="J55">
        <f t="shared" si="8"/>
        <v>2.6493210833333336E-4</v>
      </c>
      <c r="K55">
        <f t="shared" si="8"/>
        <v>1.1469930833333335E-4</v>
      </c>
      <c r="L55">
        <f t="shared" si="8"/>
        <v>7.6706758333333351E-5</v>
      </c>
      <c r="M55">
        <f t="shared" si="8"/>
        <v>8.098035833333333E-5</v>
      </c>
      <c r="N55">
        <f t="shared" si="8"/>
        <v>7.2853608333333348E-5</v>
      </c>
      <c r="O55">
        <f t="shared" si="8"/>
        <v>1.2315558333333338E-5</v>
      </c>
    </row>
    <row r="56" spans="4:17" x14ac:dyDescent="0.25">
      <c r="F56" t="s">
        <v>38</v>
      </c>
      <c r="H56">
        <f>MEDIAN(H47:H50)</f>
        <v>0.25110143333333335</v>
      </c>
      <c r="I56">
        <f t="shared" ref="I56:N56" si="9">MEDIAN(I47:I50)</f>
        <v>0.26466178333333334</v>
      </c>
      <c r="J56">
        <f>MEDIAN(J47:J50)</f>
        <v>0.26639303333333336</v>
      </c>
      <c r="K56">
        <f t="shared" si="9"/>
        <v>0.11453153333333334</v>
      </c>
      <c r="L56">
        <f t="shared" si="9"/>
        <v>7.7496233333333345E-2</v>
      </c>
      <c r="M56">
        <f t="shared" si="9"/>
        <v>8.0283533333333337E-2</v>
      </c>
      <c r="N56">
        <f t="shared" si="9"/>
        <v>7.3593283333333342E-2</v>
      </c>
      <c r="O56">
        <f>MEDIAN(O47:O50)</f>
        <v>1.1594283333333344E-2</v>
      </c>
    </row>
    <row r="57" spans="4:17" x14ac:dyDescent="0.25">
      <c r="F57" t="s">
        <v>39</v>
      </c>
      <c r="H57">
        <f>H56/1000</f>
        <v>2.5110143333333335E-4</v>
      </c>
      <c r="I57">
        <f t="shared" ref="I57:O57" si="10">I56/1000</f>
        <v>2.6466178333333333E-4</v>
      </c>
      <c r="J57">
        <f t="shared" si="10"/>
        <v>2.6639303333333335E-4</v>
      </c>
      <c r="K57">
        <f t="shared" si="10"/>
        <v>1.1453153333333334E-4</v>
      </c>
      <c r="L57">
        <f t="shared" si="10"/>
        <v>7.7496233333333345E-5</v>
      </c>
      <c r="M57">
        <f t="shared" si="10"/>
        <v>8.0283533333333338E-5</v>
      </c>
      <c r="N57">
        <f t="shared" si="10"/>
        <v>7.3593283333333342E-5</v>
      </c>
      <c r="O57">
        <f t="shared" si="10"/>
        <v>1.1594283333333344E-5</v>
      </c>
    </row>
    <row r="58" spans="4:17" x14ac:dyDescent="0.25">
      <c r="F58" t="s">
        <v>40</v>
      </c>
      <c r="H58">
        <f>STDEV(H47:H50)</f>
        <v>9.6077479613677994E-3</v>
      </c>
      <c r="I58">
        <f t="shared" ref="I58:O58" si="11">STDEV(I47:I50)</f>
        <v>5.0229158579288722E-3</v>
      </c>
      <c r="J58">
        <f t="shared" si="11"/>
        <v>8.9235866826349701E-3</v>
      </c>
      <c r="K58">
        <f t="shared" si="11"/>
        <v>2.2550663114788067E-3</v>
      </c>
      <c r="L58">
        <f t="shared" si="11"/>
        <v>3.5988666052661658E-3</v>
      </c>
      <c r="M58">
        <f t="shared" si="11"/>
        <v>7.2719991026654138E-3</v>
      </c>
      <c r="N58">
        <f t="shared" si="11"/>
        <v>2.7273176057254485E-3</v>
      </c>
      <c r="O58">
        <f t="shared" si="11"/>
        <v>1.8184733145782772E-3</v>
      </c>
    </row>
    <row r="59" spans="4:17" x14ac:dyDescent="0.25">
      <c r="F59" t="s">
        <v>41</v>
      </c>
      <c r="H59">
        <f>H58/H54*100</f>
        <v>3.8720417934769409</v>
      </c>
      <c r="I59">
        <f t="shared" ref="I59:O59" si="12">I58/I54*100</f>
        <v>1.8971638000990669</v>
      </c>
      <c r="J59">
        <f t="shared" si="12"/>
        <v>3.3682541307554366</v>
      </c>
      <c r="K59">
        <f t="shared" si="12"/>
        <v>1.9660679251223092</v>
      </c>
      <c r="L59">
        <f t="shared" si="12"/>
        <v>4.691720369184547</v>
      </c>
      <c r="M59">
        <f t="shared" si="12"/>
        <v>8.9799542164684354</v>
      </c>
      <c r="N59">
        <f t="shared" si="12"/>
        <v>3.7435587174308766</v>
      </c>
      <c r="O59">
        <f t="shared" si="12"/>
        <v>14.765658733119638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2068.0948962254383</v>
      </c>
      <c r="I63">
        <f t="shared" si="13"/>
        <v>2176.7753119868021</v>
      </c>
      <c r="J63">
        <f t="shared" si="13"/>
        <v>2191.2472502600031</v>
      </c>
      <c r="K63">
        <f t="shared" si="13"/>
        <v>955.02477557182033</v>
      </c>
      <c r="L63">
        <f t="shared" si="13"/>
        <v>645.54388182427772</v>
      </c>
      <c r="M63">
        <f t="shared" si="13"/>
        <v>733.31091363431187</v>
      </c>
      <c r="N63">
        <f t="shared" si="13"/>
        <v>592.38591835395198</v>
      </c>
      <c r="O63">
        <f t="shared" si="13"/>
        <v>95.678433850948721</v>
      </c>
    </row>
    <row r="64" spans="4:17" x14ac:dyDescent="0.25">
      <c r="H64">
        <f>H48/$O$54*100</f>
        <v>2075.0024190268809</v>
      </c>
      <c r="I64">
        <f t="shared" si="13"/>
        <v>2121.2317481884361</v>
      </c>
      <c r="J64">
        <f t="shared" si="13"/>
        <v>2056.8781899859723</v>
      </c>
      <c r="K64">
        <f t="shared" si="13"/>
        <v>930.85128770044923</v>
      </c>
      <c r="L64">
        <f t="shared" si="13"/>
        <v>646.98514818992487</v>
      </c>
      <c r="M64">
        <f t="shared" si="13"/>
        <v>636.0518233372826</v>
      </c>
      <c r="N64">
        <f t="shared" si="13"/>
        <v>610.78378500907036</v>
      </c>
      <c r="O64">
        <f t="shared" si="13"/>
        <v>89.854093771631668</v>
      </c>
    </row>
    <row r="65" spans="4:17" x14ac:dyDescent="0.25">
      <c r="H65">
        <f t="shared" ref="H65:O66" si="14">H49/$O$54*100</f>
        <v>2009.6972190325644</v>
      </c>
      <c r="I65">
        <f t="shared" si="14"/>
        <v>2192.0900865910121</v>
      </c>
      <c r="J65">
        <f t="shared" si="14"/>
        <v>2221.7939774012129</v>
      </c>
      <c r="K65">
        <f t="shared" si="14"/>
        <v>929.09740863014019</v>
      </c>
      <c r="L65">
        <f t="shared" si="14"/>
        <v>612.96557809329249</v>
      </c>
      <c r="M65">
        <f t="shared" si="14"/>
        <v>593.09558979258611</v>
      </c>
      <c r="N65">
        <f t="shared" si="14"/>
        <v>602.74111269823311</v>
      </c>
      <c r="O65">
        <f t="shared" si="14"/>
        <v>92.608333496857384</v>
      </c>
    </row>
    <row r="66" spans="4:17" x14ac:dyDescent="0.25">
      <c r="H66">
        <f t="shared" si="14"/>
        <v>1906.3222874588841</v>
      </c>
      <c r="I66">
        <f t="shared" si="14"/>
        <v>2109.0812637402414</v>
      </c>
      <c r="J66">
        <f t="shared" si="14"/>
        <v>2134.8746538084947</v>
      </c>
      <c r="K66">
        <f t="shared" si="14"/>
        <v>910.37312559249222</v>
      </c>
      <c r="L66">
        <f t="shared" si="14"/>
        <v>585.8827621159412</v>
      </c>
      <c r="M66">
        <f t="shared" si="14"/>
        <v>667.72233225317279</v>
      </c>
      <c r="N66">
        <f t="shared" si="14"/>
        <v>560.31916268513999</v>
      </c>
      <c r="O66">
        <f t="shared" si="14"/>
        <v>121.85913888056221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2014.779205435942</v>
      </c>
      <c r="I70">
        <f>AVERAGE(I63:I66)</f>
        <v>2149.7946026266227</v>
      </c>
      <c r="J70">
        <f t="shared" ref="J70:N70" si="15">AVERAGE(J63:J66)</f>
        <v>2151.1985178639206</v>
      </c>
      <c r="K70">
        <f t="shared" si="15"/>
        <v>931.33664937372555</v>
      </c>
      <c r="L70">
        <f t="shared" si="15"/>
        <v>622.84434255585904</v>
      </c>
      <c r="M70">
        <f t="shared" si="15"/>
        <v>657.54516475433832</v>
      </c>
      <c r="N70">
        <f t="shared" si="15"/>
        <v>591.55749468659883</v>
      </c>
      <c r="O70">
        <f>AVERAGE(O63:O66)</f>
        <v>100</v>
      </c>
    </row>
    <row r="71" spans="4:17" x14ac:dyDescent="0.25">
      <c r="F71" t="s">
        <v>38</v>
      </c>
      <c r="H71">
        <f>MEDIAN(H63:H66)</f>
        <v>2038.8960576290015</v>
      </c>
      <c r="I71">
        <f>MEDIAN(I63:I66)</f>
        <v>2149.0035300876189</v>
      </c>
      <c r="J71">
        <f t="shared" ref="J71:O71" si="16">MEDIAN(J63:J66)</f>
        <v>2163.0609520342487</v>
      </c>
      <c r="K71">
        <f t="shared" si="16"/>
        <v>929.97434816529471</v>
      </c>
      <c r="L71">
        <f t="shared" si="16"/>
        <v>629.25472995878511</v>
      </c>
      <c r="M71">
        <f t="shared" si="16"/>
        <v>651.8870777952277</v>
      </c>
      <c r="N71">
        <f t="shared" si="16"/>
        <v>597.56351552609249</v>
      </c>
      <c r="O71">
        <f t="shared" si="16"/>
        <v>94.14338367390306</v>
      </c>
    </row>
    <row r="72" spans="4:17" x14ac:dyDescent="0.25">
      <c r="F72" t="s">
        <v>40</v>
      </c>
      <c r="H72">
        <f>STDEV(H63:H66)</f>
        <v>78.013092880762457</v>
      </c>
      <c r="I72">
        <f t="shared" ref="I72:O72" si="17">STDEV(I63:I66)</f>
        <v>40.785124977515821</v>
      </c>
      <c r="J72">
        <f t="shared" si="17"/>
        <v>72.457832938701202</v>
      </c>
      <c r="K72">
        <f t="shared" si="17"/>
        <v>18.310711138245633</v>
      </c>
      <c r="L72">
        <f t="shared" si="17"/>
        <v>29.222114888006825</v>
      </c>
      <c r="M72">
        <f t="shared" si="17"/>
        <v>59.047254747541494</v>
      </c>
      <c r="N72">
        <f t="shared" si="17"/>
        <v>22.145302160955882</v>
      </c>
      <c r="O72">
        <f t="shared" si="17"/>
        <v>14.765658733119592</v>
      </c>
    </row>
    <row r="73" spans="4:17" x14ac:dyDescent="0.25">
      <c r="F73" t="s">
        <v>41</v>
      </c>
      <c r="H73">
        <f t="shared" ref="H73:O73" si="18">H72/H70*100</f>
        <v>3.8720417934769484</v>
      </c>
      <c r="I73">
        <f t="shared" si="18"/>
        <v>1.8971638000990647</v>
      </c>
      <c r="J73">
        <f t="shared" si="18"/>
        <v>3.3682541307554352</v>
      </c>
      <c r="K73">
        <f t="shared" si="18"/>
        <v>1.9660679251223083</v>
      </c>
      <c r="L73">
        <f t="shared" si="18"/>
        <v>4.6917203691845488</v>
      </c>
      <c r="M73">
        <f t="shared" si="18"/>
        <v>8.9799542164684301</v>
      </c>
      <c r="N73">
        <f t="shared" si="18"/>
        <v>3.7435587174308798</v>
      </c>
      <c r="O73">
        <f t="shared" si="18"/>
        <v>14.76565873311959</v>
      </c>
    </row>
    <row r="76" spans="4:17" x14ac:dyDescent="0.25">
      <c r="D76" t="s">
        <v>44</v>
      </c>
      <c r="H76">
        <f>H47/$H$54*100</f>
        <v>102.64622995143333</v>
      </c>
      <c r="I76">
        <f>I47/$H$54*100</f>
        <v>108.04039003945391</v>
      </c>
      <c r="J76">
        <f t="shared" ref="H76:O79" si="19">J47/$H$54*100</f>
        <v>108.75867908244953</v>
      </c>
      <c r="K76">
        <f t="shared" si="19"/>
        <v>47.400964482615834</v>
      </c>
      <c r="L76">
        <f t="shared" si="19"/>
        <v>32.040428056959222</v>
      </c>
      <c r="M76">
        <f t="shared" si="19"/>
        <v>36.396589346158351</v>
      </c>
      <c r="N76">
        <f t="shared" si="19"/>
        <v>29.402026621858855</v>
      </c>
      <c r="O76">
        <f t="shared" si="19"/>
        <v>4.7488297274860241</v>
      </c>
    </row>
    <row r="77" spans="4:17" x14ac:dyDescent="0.25">
      <c r="H77">
        <f t="shared" si="19"/>
        <v>102.98907262038712</v>
      </c>
      <c r="I77">
        <f t="shared" si="19"/>
        <v>105.28358355423171</v>
      </c>
      <c r="J77">
        <f t="shared" si="19"/>
        <v>102.08950858915189</v>
      </c>
      <c r="K77">
        <f t="shared" si="19"/>
        <v>46.201156195625856</v>
      </c>
      <c r="L77">
        <f t="shared" si="19"/>
        <v>32.111962762189386</v>
      </c>
      <c r="M77">
        <f t="shared" si="19"/>
        <v>31.56930653349972</v>
      </c>
      <c r="N77">
        <f t="shared" si="19"/>
        <v>30.315172171777192</v>
      </c>
      <c r="O77">
        <f t="shared" si="19"/>
        <v>4.4597489158713923</v>
      </c>
    </row>
    <row r="78" spans="4:17" x14ac:dyDescent="0.25">
      <c r="H78">
        <f t="shared" si="19"/>
        <v>99.747764599234188</v>
      </c>
      <c r="I78">
        <f t="shared" si="19"/>
        <v>108.80051177204328</v>
      </c>
      <c r="J78">
        <f t="shared" si="19"/>
        <v>110.27481182090514</v>
      </c>
      <c r="K78">
        <f t="shared" si="19"/>
        <v>46.114105512078154</v>
      </c>
      <c r="L78">
        <f t="shared" si="19"/>
        <v>30.42346161006083</v>
      </c>
      <c r="M78">
        <f t="shared" si="19"/>
        <v>29.437249907701755</v>
      </c>
      <c r="N78">
        <f t="shared" si="19"/>
        <v>29.915988365971685</v>
      </c>
      <c r="O78">
        <f t="shared" si="19"/>
        <v>4.5964507300351816</v>
      </c>
    </row>
    <row r="79" spans="4:17" x14ac:dyDescent="0.25">
      <c r="H79">
        <f t="shared" si="19"/>
        <v>94.616932828945366</v>
      </c>
      <c r="I79">
        <f t="shared" si="19"/>
        <v>104.68051576320964</v>
      </c>
      <c r="J79">
        <f t="shared" si="19"/>
        <v>105.96072502875408</v>
      </c>
      <c r="K79">
        <f t="shared" si="19"/>
        <v>45.184758862721779</v>
      </c>
      <c r="L79">
        <f t="shared" si="19"/>
        <v>29.07925397161187</v>
      </c>
      <c r="M79">
        <f t="shared" si="19"/>
        <v>33.141216191413704</v>
      </c>
      <c r="N79">
        <f t="shared" si="19"/>
        <v>27.810449957661866</v>
      </c>
      <c r="O79">
        <f t="shared" si="19"/>
        <v>6.0482626856472494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36</v>
      </c>
      <c r="H83">
        <f>AVERAGE(H76:H79)</f>
        <v>100</v>
      </c>
      <c r="I83">
        <f t="shared" ref="I83:N83" si="20">AVERAGE(I76:I79)</f>
        <v>106.70125028223464</v>
      </c>
      <c r="J83">
        <f t="shared" si="20"/>
        <v>106.77093113031516</v>
      </c>
      <c r="K83">
        <f t="shared" si="20"/>
        <v>46.225246263260402</v>
      </c>
      <c r="L83">
        <f t="shared" si="20"/>
        <v>30.913776600205324</v>
      </c>
      <c r="M83">
        <f t="shared" si="20"/>
        <v>32.636090494693377</v>
      </c>
      <c r="N83">
        <f t="shared" si="20"/>
        <v>29.360909279317397</v>
      </c>
      <c r="O83">
        <f>AVERAGE(O76:O79)</f>
        <v>4.9633230147599621</v>
      </c>
    </row>
    <row r="84" spans="6:17" x14ac:dyDescent="0.25">
      <c r="F84" t="s">
        <v>38</v>
      </c>
      <c r="H84">
        <f>MEDIAN(H76:H79)</f>
        <v>101.19699727533376</v>
      </c>
      <c r="I84">
        <f>MEDIAN(I76:I79)</f>
        <v>106.66198679684281</v>
      </c>
      <c r="J84">
        <f t="shared" ref="J84:O84" si="21">MEDIAN(J76:J79)</f>
        <v>107.35970205560182</v>
      </c>
      <c r="K84">
        <f t="shared" si="21"/>
        <v>46.157630853852005</v>
      </c>
      <c r="L84">
        <f t="shared" si="21"/>
        <v>31.231944833510028</v>
      </c>
      <c r="M84">
        <f t="shared" si="21"/>
        <v>32.355261362456716</v>
      </c>
      <c r="N84">
        <f t="shared" si="21"/>
        <v>29.659007493915269</v>
      </c>
      <c r="O84">
        <f t="shared" si="21"/>
        <v>4.6726402287606028</v>
      </c>
    </row>
    <row r="85" spans="6:17" x14ac:dyDescent="0.25">
      <c r="F85" t="s">
        <v>40</v>
      </c>
      <c r="H85">
        <f>STDEV(H76:H79)</f>
        <v>3.8720417934769413</v>
      </c>
      <c r="I85">
        <f t="shared" ref="I85:O85" si="22">STDEV(I76:I79)</f>
        <v>2.0242974946076644</v>
      </c>
      <c r="J85">
        <f t="shared" si="22"/>
        <v>3.5963162982428787</v>
      </c>
      <c r="K85">
        <f t="shared" si="22"/>
        <v>0.90881974009076172</v>
      </c>
      <c r="L85">
        <f t="shared" si="22"/>
        <v>1.4503879536360387</v>
      </c>
      <c r="M85">
        <f t="shared" si="22"/>
        <v>2.9307059844686751</v>
      </c>
      <c r="N85">
        <f t="shared" si="22"/>
        <v>1.0991428788428574</v>
      </c>
      <c r="O85">
        <f t="shared" si="22"/>
        <v>0.73286733818183969</v>
      </c>
    </row>
    <row r="86" spans="6:17" x14ac:dyDescent="0.25">
      <c r="F86" t="s">
        <v>41</v>
      </c>
      <c r="H86">
        <f t="shared" ref="H86:O86" si="23">H85/H83*100</f>
        <v>3.8720417934769413</v>
      </c>
      <c r="I86">
        <f t="shared" si="23"/>
        <v>1.897163800099072</v>
      </c>
      <c r="J86">
        <f t="shared" si="23"/>
        <v>3.3682541307554326</v>
      </c>
      <c r="K86">
        <f t="shared" si="23"/>
        <v>1.9660679251223094</v>
      </c>
      <c r="L86">
        <f t="shared" si="23"/>
        <v>4.6917203691845444</v>
      </c>
      <c r="M86">
        <f t="shared" si="23"/>
        <v>8.9799542164684443</v>
      </c>
      <c r="N86">
        <f t="shared" si="23"/>
        <v>3.7435587174308762</v>
      </c>
      <c r="O86">
        <f t="shared" si="23"/>
        <v>14.765658733119608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6E601-B0F1-4B9E-BFF3-CA5397D3226E}">
  <dimension ref="A1:R86"/>
  <sheetViews>
    <sheetView topLeftCell="A13" workbookViewId="0">
      <selection activeCell="A25" sqref="A25:D32"/>
    </sheetView>
  </sheetViews>
  <sheetFormatPr baseColWidth="10" defaultRowHeight="15" x14ac:dyDescent="0.25"/>
  <sheetData>
    <row r="1" spans="1:18" x14ac:dyDescent="0.25">
      <c r="B1" t="s">
        <v>0</v>
      </c>
    </row>
    <row r="2" spans="1:18" x14ac:dyDescent="0.25">
      <c r="A2" t="s">
        <v>1</v>
      </c>
    </row>
    <row r="3" spans="1:18" x14ac:dyDescent="0.25">
      <c r="A3" t="s">
        <v>47</v>
      </c>
    </row>
    <row r="4" spans="1:18" x14ac:dyDescent="0.25">
      <c r="A4" t="s">
        <v>48</v>
      </c>
    </row>
    <row r="6" spans="1:18" x14ac:dyDescent="0.25">
      <c r="A6" t="s">
        <v>4</v>
      </c>
    </row>
    <row r="7" spans="1:18" x14ac:dyDescent="0.25">
      <c r="A7" t="s">
        <v>5</v>
      </c>
    </row>
    <row r="8" spans="1:18" x14ac:dyDescent="0.25">
      <c r="M8">
        <v>573.54999999999995</v>
      </c>
      <c r="N8">
        <v>573.35199999999998</v>
      </c>
      <c r="O8">
        <v>570.82100000000003</v>
      </c>
      <c r="P8">
        <v>572.21799999999996</v>
      </c>
      <c r="Q8">
        <v>569.85699999999997</v>
      </c>
      <c r="R8">
        <v>570.94799999999998</v>
      </c>
    </row>
    <row r="9" spans="1:18" x14ac:dyDescent="0.25">
      <c r="A9" t="s">
        <v>6</v>
      </c>
      <c r="M9">
        <v>569.83900000000006</v>
      </c>
      <c r="N9">
        <v>7416.4</v>
      </c>
      <c r="O9">
        <v>8952.11</v>
      </c>
      <c r="P9">
        <v>7228.7</v>
      </c>
      <c r="Q9">
        <v>9509.77</v>
      </c>
      <c r="R9">
        <v>10905.6</v>
      </c>
    </row>
    <row r="10" spans="1:18" x14ac:dyDescent="0.25">
      <c r="A10" t="s">
        <v>49</v>
      </c>
      <c r="M10">
        <v>571.58399999999995</v>
      </c>
      <c r="N10">
        <v>7999.99</v>
      </c>
      <c r="O10">
        <v>9206.57</v>
      </c>
      <c r="P10">
        <v>7905.73</v>
      </c>
      <c r="Q10">
        <v>9384.86</v>
      </c>
      <c r="R10">
        <v>11249.4</v>
      </c>
    </row>
    <row r="11" spans="1:18" x14ac:dyDescent="0.25">
      <c r="A11" t="s">
        <v>8</v>
      </c>
      <c r="M11">
        <v>568.39800000000002</v>
      </c>
      <c r="N11">
        <v>8217.5</v>
      </c>
      <c r="O11">
        <v>8469.4500000000007</v>
      </c>
      <c r="P11">
        <v>8179.52</v>
      </c>
      <c r="Q11">
        <v>10533.1</v>
      </c>
      <c r="R11">
        <v>11569.7</v>
      </c>
    </row>
    <row r="12" spans="1:18" x14ac:dyDescent="0.25">
      <c r="A12" t="s">
        <v>9</v>
      </c>
      <c r="M12">
        <v>568.94000000000005</v>
      </c>
      <c r="N12">
        <v>8043.09</v>
      </c>
      <c r="O12">
        <v>8527.2800000000007</v>
      </c>
      <c r="P12">
        <v>8503.14</v>
      </c>
      <c r="Q12">
        <v>10128.799999999999</v>
      </c>
      <c r="R12">
        <v>11119</v>
      </c>
    </row>
    <row r="13" spans="1:18" x14ac:dyDescent="0.25">
      <c r="A13" t="s">
        <v>50</v>
      </c>
      <c r="M13">
        <v>571.51599999999996</v>
      </c>
      <c r="N13">
        <v>571.024</v>
      </c>
      <c r="O13">
        <v>570.28300000000002</v>
      </c>
      <c r="P13">
        <v>568.80899999999997</v>
      </c>
      <c r="Q13">
        <v>569.98800000000006</v>
      </c>
      <c r="R13">
        <v>569.32899999999995</v>
      </c>
    </row>
    <row r="14" spans="1:18" x14ac:dyDescent="0.25">
      <c r="A14" t="s">
        <v>51</v>
      </c>
    </row>
    <row r="15" spans="1:18" x14ac:dyDescent="0.25">
      <c r="A15" t="s">
        <v>52</v>
      </c>
    </row>
    <row r="16" spans="1:18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55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45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C27" s="2">
        <v>43808</v>
      </c>
      <c r="F27" s="5"/>
      <c r="G27" s="5">
        <v>573.54999999999995</v>
      </c>
      <c r="H27" s="5">
        <v>573.35199999999998</v>
      </c>
      <c r="I27" s="5">
        <v>570.82100000000003</v>
      </c>
      <c r="J27" s="5">
        <v>572.21799999999996</v>
      </c>
      <c r="K27" s="5">
        <v>569.85699999999997</v>
      </c>
      <c r="L27" s="5">
        <v>570.94799999999998</v>
      </c>
      <c r="M27" s="5">
        <v>572.101</v>
      </c>
      <c r="N27" s="5">
        <v>569.37300000000005</v>
      </c>
      <c r="O27" s="5">
        <v>567.84100000000001</v>
      </c>
      <c r="P27" s="5">
        <v>568.81500000000005</v>
      </c>
      <c r="Q27" s="5"/>
    </row>
    <row r="28" spans="1:17" x14ac:dyDescent="0.25">
      <c r="A28" t="s">
        <v>31</v>
      </c>
      <c r="C28" t="s">
        <v>32</v>
      </c>
      <c r="F28" s="6"/>
      <c r="G28" s="6">
        <v>569.83900000000006</v>
      </c>
      <c r="H28" s="7">
        <v>7416.4</v>
      </c>
      <c r="I28" s="8">
        <v>8952.11</v>
      </c>
      <c r="J28" s="8">
        <v>7228.7</v>
      </c>
      <c r="K28" s="8">
        <v>9509.77</v>
      </c>
      <c r="L28" s="8">
        <v>10905.6</v>
      </c>
      <c r="M28" s="8">
        <v>10581.3</v>
      </c>
      <c r="N28" s="8">
        <v>9227.73</v>
      </c>
      <c r="O28" s="8">
        <v>198351</v>
      </c>
      <c r="P28" s="9">
        <v>2530.11</v>
      </c>
      <c r="Q28" s="6"/>
    </row>
    <row r="29" spans="1:17" x14ac:dyDescent="0.25">
      <c r="A29" t="s">
        <v>33</v>
      </c>
      <c r="C29" t="s">
        <v>34</v>
      </c>
      <c r="F29" s="6"/>
      <c r="G29" s="6">
        <v>571.58399999999995</v>
      </c>
      <c r="H29" s="10">
        <v>7999.99</v>
      </c>
      <c r="I29" s="4">
        <v>9206.57</v>
      </c>
      <c r="J29" s="4">
        <v>7905.73</v>
      </c>
      <c r="K29" s="4">
        <v>9384.86</v>
      </c>
      <c r="L29" s="4">
        <v>11249.4</v>
      </c>
      <c r="M29" s="4">
        <v>10074.299999999999</v>
      </c>
      <c r="N29" s="4">
        <v>8969.0300000000007</v>
      </c>
      <c r="O29" s="4">
        <v>204888</v>
      </c>
      <c r="P29" s="12">
        <v>2614.4499999999998</v>
      </c>
      <c r="Q29" s="6"/>
    </row>
    <row r="30" spans="1:17" x14ac:dyDescent="0.25">
      <c r="A30" t="s">
        <v>17</v>
      </c>
      <c r="C30" s="2">
        <v>43821</v>
      </c>
      <c r="F30" s="6"/>
      <c r="G30" s="6">
        <v>568.39800000000002</v>
      </c>
      <c r="H30" s="10">
        <v>8217.5</v>
      </c>
      <c r="I30" s="4">
        <v>8469.4500000000007</v>
      </c>
      <c r="J30" s="4">
        <v>8179.52</v>
      </c>
      <c r="K30" s="4">
        <v>10533.1</v>
      </c>
      <c r="L30" s="4">
        <v>11569.7</v>
      </c>
      <c r="M30" s="4">
        <v>11239.3</v>
      </c>
      <c r="N30" s="4">
        <v>9376.9599999999991</v>
      </c>
      <c r="O30" s="4">
        <v>103516</v>
      </c>
      <c r="P30" s="12">
        <v>2255.5300000000002</v>
      </c>
      <c r="Q30" s="6"/>
    </row>
    <row r="31" spans="1:17" x14ac:dyDescent="0.25">
      <c r="A31" t="s">
        <v>18</v>
      </c>
      <c r="C31" t="s">
        <v>19</v>
      </c>
      <c r="F31" s="6"/>
      <c r="G31" s="6">
        <v>568.94000000000005</v>
      </c>
      <c r="H31" s="13">
        <v>8043.09</v>
      </c>
      <c r="I31" s="14">
        <v>8527.2800000000007</v>
      </c>
      <c r="J31" s="14">
        <v>8503.14</v>
      </c>
      <c r="K31" s="14">
        <v>10128.799999999999</v>
      </c>
      <c r="L31" s="14">
        <v>11119</v>
      </c>
      <c r="M31" s="14">
        <v>10512.7</v>
      </c>
      <c r="N31" s="14">
        <v>8836.33</v>
      </c>
      <c r="O31" s="14">
        <v>113082</v>
      </c>
      <c r="P31" s="15">
        <v>569.91300000000001</v>
      </c>
      <c r="Q31" s="6"/>
    </row>
    <row r="32" spans="1:17" x14ac:dyDescent="0.25">
      <c r="A32" s="1" t="s">
        <v>35</v>
      </c>
      <c r="G32">
        <v>571.51599999999996</v>
      </c>
      <c r="H32">
        <v>571.024</v>
      </c>
      <c r="I32">
        <v>570.28300000000002</v>
      </c>
      <c r="J32">
        <v>568.80899999999997</v>
      </c>
      <c r="K32">
        <v>569.98800000000006</v>
      </c>
      <c r="L32">
        <v>569.32899999999995</v>
      </c>
      <c r="M32">
        <v>570.76</v>
      </c>
      <c r="N32">
        <v>569.31899999999996</v>
      </c>
      <c r="O32">
        <v>567.62699999999995</v>
      </c>
      <c r="P32">
        <v>568.68499999999995</v>
      </c>
    </row>
    <row r="35" spans="1:17" x14ac:dyDescent="0.25">
      <c r="A35" s="1"/>
      <c r="C35" s="16"/>
      <c r="F35" t="s">
        <v>36</v>
      </c>
      <c r="H35">
        <f>AVERAGE(H28:H31)</f>
        <v>7919.2449999999999</v>
      </c>
      <c r="I35">
        <f>AVERAGE(I28:I31)</f>
        <v>8788.8525000000009</v>
      </c>
      <c r="J35">
        <f>AVERAGE(J28:J31)</f>
        <v>7954.2725</v>
      </c>
      <c r="K35">
        <f t="shared" ref="K35:M35" si="0">AVERAGE(K28:K31)</f>
        <v>9889.1324999999997</v>
      </c>
      <c r="L35">
        <f t="shared" si="0"/>
        <v>11210.924999999999</v>
      </c>
      <c r="M35">
        <f t="shared" si="0"/>
        <v>10601.9</v>
      </c>
      <c r="N35">
        <f>AVERAGE(N28:N31)</f>
        <v>9102.5125000000007</v>
      </c>
      <c r="O35">
        <f>AVERAGE(O28:O31)</f>
        <v>154959.25</v>
      </c>
      <c r="P35">
        <f>AVERAGE(P28:P30)</f>
        <v>2466.6966666666667</v>
      </c>
    </row>
    <row r="36" spans="1:17" x14ac:dyDescent="0.25">
      <c r="F36" t="s">
        <v>37</v>
      </c>
      <c r="H36">
        <f>H35/1000</f>
        <v>7.9192450000000001</v>
      </c>
      <c r="I36">
        <f t="shared" ref="I36:P36" si="1">I35/1000</f>
        <v>8.7888525000000008</v>
      </c>
      <c r="J36">
        <f t="shared" si="1"/>
        <v>7.9542725000000001</v>
      </c>
      <c r="K36">
        <f t="shared" si="1"/>
        <v>9.8891325000000005</v>
      </c>
      <c r="L36">
        <f t="shared" si="1"/>
        <v>11.210925</v>
      </c>
      <c r="M36">
        <f t="shared" si="1"/>
        <v>10.601899999999999</v>
      </c>
      <c r="N36">
        <f t="shared" si="1"/>
        <v>9.1025125000000013</v>
      </c>
      <c r="O36">
        <f t="shared" si="1"/>
        <v>154.95925</v>
      </c>
      <c r="P36">
        <f t="shared" si="1"/>
        <v>2.4666966666666665</v>
      </c>
    </row>
    <row r="37" spans="1:17" x14ac:dyDescent="0.25">
      <c r="F37" t="s">
        <v>38</v>
      </c>
      <c r="H37">
        <f>MEDIAN(H28:H31)</f>
        <v>8021.54</v>
      </c>
      <c r="I37">
        <f t="shared" ref="I37:O37" si="2">MEDIAN(I28:I31)</f>
        <v>8739.6949999999997</v>
      </c>
      <c r="J37">
        <f t="shared" si="2"/>
        <v>8042.625</v>
      </c>
      <c r="K37">
        <f t="shared" si="2"/>
        <v>9819.2849999999999</v>
      </c>
      <c r="L37">
        <f t="shared" si="2"/>
        <v>11184.2</v>
      </c>
      <c r="M37">
        <f t="shared" si="2"/>
        <v>10547</v>
      </c>
      <c r="N37">
        <f t="shared" si="2"/>
        <v>9098.380000000001</v>
      </c>
      <c r="O37">
        <f t="shared" si="2"/>
        <v>155716.5</v>
      </c>
      <c r="P37">
        <f>MEDIAN(P28:P30)</f>
        <v>2530.11</v>
      </c>
    </row>
    <row r="38" spans="1:17" x14ac:dyDescent="0.25">
      <c r="F38" t="s">
        <v>39</v>
      </c>
      <c r="H38">
        <f>H37/1000</f>
        <v>8.0215399999999999</v>
      </c>
      <c r="I38">
        <f t="shared" ref="I38:P38" si="3">I37/1000</f>
        <v>8.7396949999999993</v>
      </c>
      <c r="J38">
        <f t="shared" si="3"/>
        <v>8.0426249999999992</v>
      </c>
      <c r="K38">
        <f t="shared" si="3"/>
        <v>9.8192850000000007</v>
      </c>
      <c r="L38">
        <f t="shared" si="3"/>
        <v>11.184200000000001</v>
      </c>
      <c r="M38">
        <f t="shared" si="3"/>
        <v>10.547000000000001</v>
      </c>
      <c r="N38">
        <f t="shared" si="3"/>
        <v>9.0983800000000006</v>
      </c>
      <c r="O38">
        <f t="shared" si="3"/>
        <v>155.7165</v>
      </c>
      <c r="P38">
        <f t="shared" si="3"/>
        <v>2.5301100000000001</v>
      </c>
    </row>
    <row r="39" spans="1:17" x14ac:dyDescent="0.25">
      <c r="F39" t="s">
        <v>40</v>
      </c>
      <c r="H39">
        <f>STDEV(H28:H31)</f>
        <v>348.16972781485009</v>
      </c>
      <c r="I39">
        <f t="shared" ref="I39:O39" si="4">STDEV(I28:I31)</f>
        <v>351.93704497395515</v>
      </c>
      <c r="J39">
        <f t="shared" si="4"/>
        <v>541.84985493369527</v>
      </c>
      <c r="K39">
        <f t="shared" si="4"/>
        <v>538.62210385235119</v>
      </c>
      <c r="L39">
        <f t="shared" si="4"/>
        <v>278.01282194651878</v>
      </c>
      <c r="M39">
        <f t="shared" si="4"/>
        <v>480.63205608171126</v>
      </c>
      <c r="N39">
        <f t="shared" si="4"/>
        <v>244.72539282155913</v>
      </c>
      <c r="O39">
        <f t="shared" si="4"/>
        <v>54085.845599842476</v>
      </c>
      <c r="P39">
        <f>STDEV(P28:P30)</f>
        <v>187.67479781082295</v>
      </c>
    </row>
    <row r="40" spans="1:17" x14ac:dyDescent="0.25">
      <c r="F40" t="s">
        <v>41</v>
      </c>
      <c r="H40">
        <f>H39/H35*100</f>
        <v>4.3965015328462513</v>
      </c>
      <c r="I40">
        <f t="shared" ref="I40:O40" si="5">I39/I35*100</f>
        <v>4.0043571669220199</v>
      </c>
      <c r="J40">
        <f t="shared" si="5"/>
        <v>6.8120604987281395</v>
      </c>
      <c r="K40">
        <f t="shared" si="5"/>
        <v>5.4466061998092474</v>
      </c>
      <c r="L40">
        <f t="shared" si="5"/>
        <v>2.4798383893079188</v>
      </c>
      <c r="M40">
        <f t="shared" si="5"/>
        <v>4.5334520801149916</v>
      </c>
      <c r="N40">
        <f t="shared" si="5"/>
        <v>2.6885477259334616</v>
      </c>
      <c r="O40">
        <f t="shared" si="5"/>
        <v>34.903270117687377</v>
      </c>
      <c r="P40">
        <f>P39/P35*100</f>
        <v>7.6083452151591251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4949.7033333333329</v>
      </c>
      <c r="I47">
        <f t="shared" ref="H47:O50" si="6">I28-$P$35</f>
        <v>6485.4133333333339</v>
      </c>
      <c r="J47">
        <f t="shared" si="6"/>
        <v>4762.0033333333331</v>
      </c>
      <c r="K47">
        <f t="shared" si="6"/>
        <v>7043.0733333333337</v>
      </c>
      <c r="L47">
        <f t="shared" si="6"/>
        <v>8438.9033333333336</v>
      </c>
      <c r="M47">
        <f t="shared" si="6"/>
        <v>8114.6033333333326</v>
      </c>
      <c r="N47">
        <f t="shared" si="6"/>
        <v>6761.0333333333328</v>
      </c>
      <c r="O47">
        <f t="shared" si="6"/>
        <v>195884.30333333334</v>
      </c>
    </row>
    <row r="48" spans="1:17" x14ac:dyDescent="0.25">
      <c r="H48">
        <f t="shared" si="6"/>
        <v>5533.2933333333331</v>
      </c>
      <c r="I48">
        <f t="shared" si="6"/>
        <v>6739.873333333333</v>
      </c>
      <c r="J48">
        <f t="shared" si="6"/>
        <v>5439.0333333333328</v>
      </c>
      <c r="K48">
        <f t="shared" si="6"/>
        <v>6918.1633333333339</v>
      </c>
      <c r="L48">
        <f t="shared" si="6"/>
        <v>8782.7033333333329</v>
      </c>
      <c r="M48">
        <f t="shared" si="6"/>
        <v>7607.6033333333326</v>
      </c>
      <c r="N48">
        <f t="shared" si="6"/>
        <v>6502.3333333333339</v>
      </c>
      <c r="O48">
        <f t="shared" si="6"/>
        <v>202421.30333333334</v>
      </c>
    </row>
    <row r="49" spans="4:17" x14ac:dyDescent="0.25">
      <c r="H49">
        <f t="shared" si="6"/>
        <v>5750.8033333333333</v>
      </c>
      <c r="I49">
        <f t="shared" si="6"/>
        <v>6002.753333333334</v>
      </c>
      <c r="J49">
        <f t="shared" si="6"/>
        <v>5712.8233333333337</v>
      </c>
      <c r="K49">
        <f t="shared" si="6"/>
        <v>8066.4033333333336</v>
      </c>
      <c r="L49">
        <f t="shared" si="6"/>
        <v>9103.003333333334</v>
      </c>
      <c r="M49">
        <f t="shared" si="6"/>
        <v>8772.6033333333326</v>
      </c>
      <c r="N49">
        <f t="shared" si="6"/>
        <v>6910.2633333333324</v>
      </c>
      <c r="O49">
        <f t="shared" si="6"/>
        <v>101049.30333333333</v>
      </c>
    </row>
    <row r="50" spans="4:17" x14ac:dyDescent="0.25">
      <c r="H50">
        <f t="shared" si="6"/>
        <v>5576.3933333333334</v>
      </c>
      <c r="I50">
        <f t="shared" si="6"/>
        <v>6060.5833333333339</v>
      </c>
      <c r="J50">
        <f t="shared" si="6"/>
        <v>6036.4433333333327</v>
      </c>
      <c r="K50">
        <f t="shared" si="6"/>
        <v>7662.1033333333326</v>
      </c>
      <c r="L50">
        <f t="shared" si="6"/>
        <v>8652.3033333333333</v>
      </c>
      <c r="M50">
        <f t="shared" si="6"/>
        <v>8046.003333333334</v>
      </c>
      <c r="N50">
        <f t="shared" si="6"/>
        <v>6369.6333333333332</v>
      </c>
      <c r="O50">
        <f t="shared" si="6"/>
        <v>110615.30333333333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36</v>
      </c>
      <c r="H54">
        <f>AVERAGE(H47:H50)</f>
        <v>5452.5483333333332</v>
      </c>
      <c r="I54">
        <f>AVERAGE(I47:I50)</f>
        <v>6322.1558333333342</v>
      </c>
      <c r="J54">
        <f t="shared" ref="J54:N54" si="7">AVERAGE(J47:J50)</f>
        <v>5487.5758333333333</v>
      </c>
      <c r="K54">
        <f t="shared" si="7"/>
        <v>7422.435833333333</v>
      </c>
      <c r="L54">
        <f t="shared" si="7"/>
        <v>8744.2283333333326</v>
      </c>
      <c r="M54">
        <f t="shared" si="7"/>
        <v>8135.2033333333329</v>
      </c>
      <c r="N54">
        <f t="shared" si="7"/>
        <v>6635.8158333333322</v>
      </c>
      <c r="O54">
        <f>AVERAGE(O47:O50)</f>
        <v>152492.55333333334</v>
      </c>
    </row>
    <row r="55" spans="4:17" x14ac:dyDescent="0.25">
      <c r="F55" t="s">
        <v>37</v>
      </c>
      <c r="H55">
        <f>H54/1000</f>
        <v>5.4525483333333336</v>
      </c>
      <c r="I55">
        <f t="shared" ref="I55:O55" si="8">I54/1000</f>
        <v>6.3221558333333343</v>
      </c>
      <c r="J55">
        <f t="shared" si="8"/>
        <v>5.4875758333333335</v>
      </c>
      <c r="K55">
        <f t="shared" si="8"/>
        <v>7.4224358333333331</v>
      </c>
      <c r="L55">
        <f t="shared" si="8"/>
        <v>8.7442283333333322</v>
      </c>
      <c r="M55">
        <f t="shared" si="8"/>
        <v>8.1352033333333331</v>
      </c>
      <c r="N55">
        <f t="shared" si="8"/>
        <v>6.6358158333333321</v>
      </c>
      <c r="O55">
        <f t="shared" si="8"/>
        <v>152.49255333333335</v>
      </c>
    </row>
    <row r="56" spans="4:17" x14ac:dyDescent="0.25">
      <c r="F56" t="s">
        <v>38</v>
      </c>
      <c r="H56">
        <f>MEDIAN(H47:H50)</f>
        <v>5554.8433333333332</v>
      </c>
      <c r="I56">
        <f t="shared" ref="I56:N56" si="9">MEDIAN(I47:I50)</f>
        <v>6272.9983333333339</v>
      </c>
      <c r="J56">
        <f>MEDIAN(J47:J50)</f>
        <v>5575.9283333333333</v>
      </c>
      <c r="K56">
        <f t="shared" si="9"/>
        <v>7352.5883333333331</v>
      </c>
      <c r="L56">
        <f t="shared" si="9"/>
        <v>8717.503333333334</v>
      </c>
      <c r="M56">
        <f t="shared" si="9"/>
        <v>8080.3033333333333</v>
      </c>
      <c r="N56">
        <f t="shared" si="9"/>
        <v>6631.6833333333334</v>
      </c>
      <c r="O56">
        <f>MEDIAN(O47:O50)</f>
        <v>153249.80333333334</v>
      </c>
    </row>
    <row r="57" spans="4:17" x14ac:dyDescent="0.25">
      <c r="F57" t="s">
        <v>39</v>
      </c>
      <c r="H57">
        <f>H56/1000</f>
        <v>5.5548433333333334</v>
      </c>
      <c r="I57">
        <f t="shared" ref="I57:O57" si="10">I56/1000</f>
        <v>6.2729983333333337</v>
      </c>
      <c r="J57">
        <f t="shared" si="10"/>
        <v>5.5759283333333336</v>
      </c>
      <c r="K57">
        <f t="shared" si="10"/>
        <v>7.3525883333333333</v>
      </c>
      <c r="L57">
        <f t="shared" si="10"/>
        <v>8.7175033333333332</v>
      </c>
      <c r="M57">
        <f t="shared" si="10"/>
        <v>8.0803033333333332</v>
      </c>
      <c r="N57">
        <f t="shared" si="10"/>
        <v>6.6316833333333332</v>
      </c>
      <c r="O57">
        <f t="shared" si="10"/>
        <v>153.24980333333335</v>
      </c>
    </row>
    <row r="58" spans="4:17" x14ac:dyDescent="0.25">
      <c r="F58" t="s">
        <v>40</v>
      </c>
      <c r="H58">
        <f>STDEV(H47:H50)</f>
        <v>348.16972781485009</v>
      </c>
      <c r="I58">
        <f t="shared" ref="I58:O58" si="11">STDEV(I47:I50)</f>
        <v>351.93704497395515</v>
      </c>
      <c r="J58">
        <f t="shared" si="11"/>
        <v>541.84985493369527</v>
      </c>
      <c r="K58">
        <f t="shared" si="11"/>
        <v>538.62210385235119</v>
      </c>
      <c r="L58">
        <f t="shared" si="11"/>
        <v>278.01282194651878</v>
      </c>
      <c r="M58">
        <f t="shared" si="11"/>
        <v>480.63205608171126</v>
      </c>
      <c r="N58">
        <f t="shared" si="11"/>
        <v>244.72539282155913</v>
      </c>
      <c r="O58">
        <f t="shared" si="11"/>
        <v>54085.845599842432</v>
      </c>
    </row>
    <row r="59" spans="4:17" x14ac:dyDescent="0.25">
      <c r="F59" t="s">
        <v>41</v>
      </c>
      <c r="H59">
        <f>H58/H54*100</f>
        <v>6.3854496380411128</v>
      </c>
      <c r="I59">
        <f t="shared" ref="I59:O59" si="12">I58/I54*100</f>
        <v>5.5667252477134461</v>
      </c>
      <c r="J59">
        <f t="shared" si="12"/>
        <v>9.8741205842172004</v>
      </c>
      <c r="K59">
        <f t="shared" si="12"/>
        <v>7.2566757860466682</v>
      </c>
      <c r="L59">
        <f t="shared" si="12"/>
        <v>3.1793865776208436</v>
      </c>
      <c r="M59">
        <f t="shared" si="12"/>
        <v>5.9080521578650718</v>
      </c>
      <c r="N59">
        <f t="shared" si="12"/>
        <v>3.687947329584456</v>
      </c>
      <c r="O59">
        <f t="shared" si="12"/>
        <v>35.467860179123782</v>
      </c>
    </row>
    <row r="62" spans="4:17" x14ac:dyDescent="0.25">
      <c r="D62" t="s">
        <v>43</v>
      </c>
    </row>
    <row r="63" spans="4:17" x14ac:dyDescent="0.25">
      <c r="H63">
        <f t="shared" ref="H63:O64" si="13">H47/$O$54*100</f>
        <v>3.2458656013935188</v>
      </c>
      <c r="I63">
        <f t="shared" si="13"/>
        <v>4.252937728150485</v>
      </c>
      <c r="J63">
        <f t="shared" si="13"/>
        <v>3.122777623720467</v>
      </c>
      <c r="K63">
        <f t="shared" si="13"/>
        <v>4.6186342738572197</v>
      </c>
      <c r="L63">
        <f t="shared" si="13"/>
        <v>5.5339773312646567</v>
      </c>
      <c r="M63">
        <f t="shared" si="13"/>
        <v>5.3213112089451533</v>
      </c>
      <c r="N63">
        <f t="shared" si="13"/>
        <v>4.4336809801816326</v>
      </c>
      <c r="O63">
        <f t="shared" si="13"/>
        <v>128.45499603193738</v>
      </c>
    </row>
    <row r="64" spans="4:17" x14ac:dyDescent="0.25">
      <c r="H64">
        <f>H48/$O$54*100</f>
        <v>3.6285662561096421</v>
      </c>
      <c r="I64">
        <f t="shared" si="13"/>
        <v>4.4198048927678775</v>
      </c>
      <c r="J64">
        <f t="shared" si="13"/>
        <v>3.5667534016852311</v>
      </c>
      <c r="K64">
        <f t="shared" si="13"/>
        <v>4.5367220773141144</v>
      </c>
      <c r="L64">
        <f t="shared" si="13"/>
        <v>5.7594309632518446</v>
      </c>
      <c r="M64">
        <f t="shared" si="13"/>
        <v>4.988835957585338</v>
      </c>
      <c r="N64">
        <f t="shared" si="13"/>
        <v>4.2640333519236764</v>
      </c>
      <c r="O64">
        <f t="shared" si="13"/>
        <v>132.74176273438138</v>
      </c>
    </row>
    <row r="65" spans="4:17" x14ac:dyDescent="0.25">
      <c r="H65">
        <f t="shared" ref="H65:O66" si="14">H49/$O$54*100</f>
        <v>3.7712027293310886</v>
      </c>
      <c r="I65">
        <f t="shared" si="14"/>
        <v>3.9364239119348472</v>
      </c>
      <c r="J65">
        <f t="shared" si="14"/>
        <v>3.7462965951167977</v>
      </c>
      <c r="K65">
        <f t="shared" si="14"/>
        <v>5.2897031081255417</v>
      </c>
      <c r="L65">
        <f t="shared" si="14"/>
        <v>5.9694740066651564</v>
      </c>
      <c r="M65">
        <f t="shared" si="14"/>
        <v>5.752807689013709</v>
      </c>
      <c r="N65">
        <f t="shared" si="14"/>
        <v>4.531541496474385</v>
      </c>
      <c r="O65">
        <f t="shared" si="14"/>
        <v>66.265074014761723</v>
      </c>
    </row>
    <row r="66" spans="4:17" x14ac:dyDescent="0.25">
      <c r="H66">
        <f t="shared" si="14"/>
        <v>3.6568299313238595</v>
      </c>
      <c r="I66">
        <f t="shared" si="14"/>
        <v>3.9743470752211159</v>
      </c>
      <c r="J66">
        <f t="shared" si="14"/>
        <v>3.9585167940222474</v>
      </c>
      <c r="K66">
        <f t="shared" si="14"/>
        <v>5.0245754076822013</v>
      </c>
      <c r="L66">
        <f t="shared" si="14"/>
        <v>5.6739185909099907</v>
      </c>
      <c r="M66">
        <f t="shared" si="14"/>
        <v>5.2763254057039637</v>
      </c>
      <c r="N66">
        <f t="shared" si="14"/>
        <v>4.1770127092107616</v>
      </c>
      <c r="O66">
        <f t="shared" si="14"/>
        <v>72.538167218919497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36</v>
      </c>
      <c r="H70">
        <f>AVERAGE(H63:H66)</f>
        <v>3.5756161295395272</v>
      </c>
      <c r="I70">
        <f>AVERAGE(I63:I66)</f>
        <v>4.1458784020185817</v>
      </c>
      <c r="J70">
        <f t="shared" ref="J70:N70" si="15">AVERAGE(J63:J66)</f>
        <v>3.5985861036361859</v>
      </c>
      <c r="K70">
        <f t="shared" si="15"/>
        <v>4.8674087167447695</v>
      </c>
      <c r="L70">
        <f t="shared" si="15"/>
        <v>5.7342002230229125</v>
      </c>
      <c r="M70">
        <f t="shared" si="15"/>
        <v>5.3348200653120408</v>
      </c>
      <c r="N70">
        <f t="shared" si="15"/>
        <v>4.3515671344476141</v>
      </c>
      <c r="O70">
        <f>AVERAGE(O63:O66)</f>
        <v>100</v>
      </c>
    </row>
    <row r="71" spans="4:17" x14ac:dyDescent="0.25">
      <c r="F71" t="s">
        <v>38</v>
      </c>
      <c r="H71">
        <f>MEDIAN(H63:H66)</f>
        <v>3.642698093716751</v>
      </c>
      <c r="I71">
        <f>MEDIAN(I63:I66)</f>
        <v>4.1136424016858006</v>
      </c>
      <c r="J71">
        <f t="shared" ref="J71:O71" si="16">MEDIAN(J63:J66)</f>
        <v>3.6565249984010144</v>
      </c>
      <c r="K71">
        <f t="shared" si="16"/>
        <v>4.8216048407697105</v>
      </c>
      <c r="L71">
        <f t="shared" si="16"/>
        <v>5.7166747770809181</v>
      </c>
      <c r="M71">
        <f t="shared" si="16"/>
        <v>5.2988183073245585</v>
      </c>
      <c r="N71">
        <f t="shared" si="16"/>
        <v>4.3488571660526549</v>
      </c>
      <c r="O71">
        <f t="shared" si="16"/>
        <v>100.49658162542843</v>
      </c>
    </row>
    <row r="72" spans="4:17" x14ac:dyDescent="0.25">
      <c r="F72" t="s">
        <v>40</v>
      </c>
      <c r="H72">
        <f>STDEV(H63:H66)</f>
        <v>0.22831916720142142</v>
      </c>
      <c r="I72">
        <f t="shared" ref="I72:O72" si="17">STDEV(I63:I66)</f>
        <v>0.230789659744667</v>
      </c>
      <c r="J72">
        <f t="shared" si="17"/>
        <v>0.35532873119992053</v>
      </c>
      <c r="K72">
        <f t="shared" si="17"/>
        <v>0.35321206975594227</v>
      </c>
      <c r="L72">
        <f t="shared" si="17"/>
        <v>0.18231239222469497</v>
      </c>
      <c r="M72">
        <f t="shared" si="17"/>
        <v>0.31518395198688659</v>
      </c>
      <c r="N72">
        <f t="shared" si="17"/>
        <v>0.16048350392993596</v>
      </c>
      <c r="O72">
        <f t="shared" si="17"/>
        <v>35.467860179123811</v>
      </c>
    </row>
    <row r="73" spans="4:17" x14ac:dyDescent="0.25">
      <c r="F73" t="s">
        <v>41</v>
      </c>
      <c r="H73">
        <f t="shared" ref="H73:O73" si="18">H72/H70*100</f>
        <v>6.3854496380411145</v>
      </c>
      <c r="I73">
        <f t="shared" si="18"/>
        <v>5.5667252477134426</v>
      </c>
      <c r="J73">
        <f t="shared" si="18"/>
        <v>9.8741205842172057</v>
      </c>
      <c r="K73">
        <f t="shared" si="18"/>
        <v>7.256675786046662</v>
      </c>
      <c r="L73">
        <f t="shared" si="18"/>
        <v>3.1793865776208436</v>
      </c>
      <c r="M73">
        <f t="shared" si="18"/>
        <v>5.9080521578650664</v>
      </c>
      <c r="N73">
        <f t="shared" si="18"/>
        <v>3.6879473295844636</v>
      </c>
      <c r="O73">
        <f t="shared" si="18"/>
        <v>35.467860179123811</v>
      </c>
    </row>
    <row r="76" spans="4:17" x14ac:dyDescent="0.25">
      <c r="D76" t="s">
        <v>44</v>
      </c>
      <c r="H76">
        <f>H47/$H$54*100</f>
        <v>90.777798393350622</v>
      </c>
      <c r="I76">
        <f>I47/$H$54*100</f>
        <v>118.94279402689081</v>
      </c>
      <c r="J76">
        <f t="shared" ref="H76:O79" si="19">J47/$H$54*100</f>
        <v>87.33537132026035</v>
      </c>
      <c r="K76">
        <f t="shared" si="19"/>
        <v>129.17030538320157</v>
      </c>
      <c r="L76">
        <f t="shared" si="19"/>
        <v>154.76989505518674</v>
      </c>
      <c r="M76">
        <f t="shared" si="19"/>
        <v>148.82221737909094</v>
      </c>
      <c r="N76">
        <f t="shared" si="19"/>
        <v>123.99767814988036</v>
      </c>
      <c r="O76">
        <f t="shared" si="19"/>
        <v>3592.5275918385564</v>
      </c>
    </row>
    <row r="77" spans="4:17" x14ac:dyDescent="0.25">
      <c r="H77">
        <f t="shared" si="19"/>
        <v>101.48086720307232</v>
      </c>
      <c r="I77">
        <f t="shared" si="19"/>
        <v>123.60960272704291</v>
      </c>
      <c r="J77">
        <f t="shared" si="19"/>
        <v>99.752134246708493</v>
      </c>
      <c r="K77">
        <f t="shared" si="19"/>
        <v>126.87944994527025</v>
      </c>
      <c r="L77">
        <f t="shared" si="19"/>
        <v>161.07520367387849</v>
      </c>
      <c r="M77">
        <f t="shared" si="19"/>
        <v>139.52381287159611</v>
      </c>
      <c r="N77">
        <f t="shared" si="19"/>
        <v>119.25310764477406</v>
      </c>
      <c r="O77">
        <f t="shared" si="19"/>
        <v>3712.4164878257234</v>
      </c>
    </row>
    <row r="78" spans="4:17" x14ac:dyDescent="0.25">
      <c r="H78">
        <f t="shared" si="19"/>
        <v>105.47001111712598</v>
      </c>
      <c r="I78">
        <f t="shared" si="19"/>
        <v>110.0907862959491</v>
      </c>
      <c r="J78">
        <f t="shared" si="19"/>
        <v>104.77345608123909</v>
      </c>
      <c r="K78">
        <f t="shared" si="19"/>
        <v>147.93822704918711</v>
      </c>
      <c r="L78">
        <f t="shared" si="19"/>
        <v>166.94952115662127</v>
      </c>
      <c r="M78">
        <f t="shared" si="19"/>
        <v>160.88996918566212</v>
      </c>
      <c r="N78">
        <f t="shared" si="19"/>
        <v>126.73456356339803</v>
      </c>
      <c r="O78">
        <f t="shared" si="19"/>
        <v>1853.2491076802316</v>
      </c>
    </row>
    <row r="79" spans="4:17" x14ac:dyDescent="0.25">
      <c r="H79">
        <f t="shared" si="19"/>
        <v>102.27132328645108</v>
      </c>
      <c r="I79">
        <f t="shared" si="19"/>
        <v>111.15139129135032</v>
      </c>
      <c r="J79">
        <f t="shared" si="19"/>
        <v>110.70866252446486</v>
      </c>
      <c r="K79">
        <f t="shared" si="19"/>
        <v>140.52334550603095</v>
      </c>
      <c r="L79">
        <f t="shared" si="19"/>
        <v>158.68366137057015</v>
      </c>
      <c r="M79">
        <f t="shared" si="19"/>
        <v>147.56409006308672</v>
      </c>
      <c r="N79">
        <f t="shared" si="19"/>
        <v>116.81938323028773</v>
      </c>
      <c r="O79">
        <f t="shared" si="19"/>
        <v>2028.6900100839698</v>
      </c>
    </row>
    <row r="82" spans="6:16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</row>
    <row r="83" spans="6:16" x14ac:dyDescent="0.25">
      <c r="F83" t="s">
        <v>36</v>
      </c>
      <c r="H83">
        <f>AVERAGE(H76:H79)</f>
        <v>100</v>
      </c>
      <c r="I83">
        <f t="shared" ref="I83:N83" si="20">AVERAGE(I76:I79)</f>
        <v>115.94864358530829</v>
      </c>
      <c r="J83">
        <f t="shared" si="20"/>
        <v>100.64240604316819</v>
      </c>
      <c r="K83">
        <f t="shared" si="20"/>
        <v>136.12783197092247</v>
      </c>
      <c r="L83">
        <f t="shared" si="20"/>
        <v>160.36957031406416</v>
      </c>
      <c r="M83">
        <f t="shared" si="20"/>
        <v>149.20002237485897</v>
      </c>
      <c r="N83">
        <f t="shared" si="20"/>
        <v>121.70118314708503</v>
      </c>
      <c r="O83">
        <f>AVERAGE(O76:O79)</f>
        <v>2796.7207993571201</v>
      </c>
    </row>
    <row r="84" spans="6:16" x14ac:dyDescent="0.25">
      <c r="F84" t="s">
        <v>38</v>
      </c>
      <c r="H84">
        <f>MEDIAN(H76:H79)</f>
        <v>101.8760952447617</v>
      </c>
      <c r="I84">
        <f>MEDIAN(I76:I79)</f>
        <v>115.04709265912057</v>
      </c>
      <c r="J84">
        <f t="shared" ref="J84:O84" si="21">MEDIAN(J76:J79)</f>
        <v>102.26279516397379</v>
      </c>
      <c r="K84">
        <f t="shared" si="21"/>
        <v>134.84682544461626</v>
      </c>
      <c r="L84">
        <f t="shared" si="21"/>
        <v>159.87943252222431</v>
      </c>
      <c r="M84">
        <f t="shared" si="21"/>
        <v>148.19315372108883</v>
      </c>
      <c r="N84">
        <f t="shared" si="21"/>
        <v>121.6253928973272</v>
      </c>
      <c r="O84">
        <f t="shared" si="21"/>
        <v>2810.6088009612631</v>
      </c>
    </row>
    <row r="85" spans="6:16" x14ac:dyDescent="0.25">
      <c r="F85" t="s">
        <v>40</v>
      </c>
      <c r="H85">
        <f>STDEV(H76:H79)</f>
        <v>6.3854496380411181</v>
      </c>
      <c r="I85">
        <f t="shared" ref="I85:O85" si="22">STDEV(I76:I79)</f>
        <v>6.4545424168446326</v>
      </c>
      <c r="J85">
        <f t="shared" si="22"/>
        <v>9.9375525315599251</v>
      </c>
      <c r="K85">
        <f t="shared" si="22"/>
        <v>9.8783554207042261</v>
      </c>
      <c r="L85">
        <f t="shared" si="22"/>
        <v>5.0987685931535776</v>
      </c>
      <c r="M85">
        <f t="shared" si="22"/>
        <v>8.8148151414530371</v>
      </c>
      <c r="N85">
        <f t="shared" si="22"/>
        <v>4.4882755339456137</v>
      </c>
      <c r="O85">
        <f t="shared" si="22"/>
        <v>991.93702271645827</v>
      </c>
    </row>
    <row r="86" spans="6:16" x14ac:dyDescent="0.25">
      <c r="F86" t="s">
        <v>41</v>
      </c>
      <c r="H86">
        <f t="shared" ref="H86:O86" si="23">H85/H83*100</f>
        <v>6.3854496380411181</v>
      </c>
      <c r="I86">
        <f t="shared" si="23"/>
        <v>5.5667252477134452</v>
      </c>
      <c r="J86">
        <f t="shared" si="23"/>
        <v>9.8741205842172004</v>
      </c>
      <c r="K86">
        <f t="shared" si="23"/>
        <v>7.2566757860466682</v>
      </c>
      <c r="L86">
        <f t="shared" si="23"/>
        <v>3.1793865776208441</v>
      </c>
      <c r="M86">
        <f t="shared" si="23"/>
        <v>5.9080521578650798</v>
      </c>
      <c r="N86">
        <f t="shared" si="23"/>
        <v>3.6879473295844587</v>
      </c>
      <c r="O86">
        <f t="shared" si="23"/>
        <v>35.467860179123853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228600</xdr:colOff>
                <xdr:row>76</xdr:row>
                <xdr:rowOff>76200</xdr:rowOff>
              </from>
              <to>
                <xdr:col>4</xdr:col>
                <xdr:colOff>561975</xdr:colOff>
                <xdr:row>90</xdr:row>
                <xdr:rowOff>19050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BA2CF-95F6-4510-AA89-D1605ED72253}">
  <dimension ref="A1:N57"/>
  <sheetViews>
    <sheetView tabSelected="1" workbookViewId="0">
      <selection activeCell="C10" sqref="C10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45</v>
      </c>
    </row>
    <row r="3" spans="1:3" x14ac:dyDescent="0.25">
      <c r="A3" t="s">
        <v>30</v>
      </c>
      <c r="C3" s="2">
        <v>43808</v>
      </c>
    </row>
    <row r="4" spans="1:3" x14ac:dyDescent="0.25">
      <c r="A4" t="s">
        <v>31</v>
      </c>
      <c r="C4" t="s">
        <v>32</v>
      </c>
    </row>
    <row r="5" spans="1:3" x14ac:dyDescent="0.25">
      <c r="A5" t="s">
        <v>33</v>
      </c>
      <c r="C5" t="s">
        <v>34</v>
      </c>
    </row>
    <row r="6" spans="1:3" x14ac:dyDescent="0.25">
      <c r="A6" t="s">
        <v>17</v>
      </c>
      <c r="C6" s="2">
        <v>43821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35</v>
      </c>
    </row>
    <row r="9" spans="1:3" x14ac:dyDescent="0.25">
      <c r="C9" s="2"/>
    </row>
    <row r="14" spans="1:3" x14ac:dyDescent="0.25">
      <c r="A14" s="1"/>
      <c r="C14" s="16"/>
    </row>
    <row r="19" spans="1:13" x14ac:dyDescent="0.25">
      <c r="A19" s="1" t="s">
        <v>46</v>
      </c>
    </row>
    <row r="20" spans="1:13" x14ac:dyDescent="0.25">
      <c r="A20" s="1" t="s">
        <v>42</v>
      </c>
    </row>
    <row r="21" spans="1:13" x14ac:dyDescent="0.25">
      <c r="E21" t="s">
        <v>20</v>
      </c>
      <c r="F21" t="s">
        <v>21</v>
      </c>
      <c r="G21" t="s">
        <v>22</v>
      </c>
      <c r="H21" t="s">
        <v>23</v>
      </c>
      <c r="I21" t="s">
        <v>24</v>
      </c>
      <c r="J21" t="s">
        <v>25</v>
      </c>
      <c r="K21" t="s">
        <v>26</v>
      </c>
      <c r="L21" t="s">
        <v>27</v>
      </c>
      <c r="M21" t="s">
        <v>28</v>
      </c>
    </row>
    <row r="24" spans="1:13" x14ac:dyDescent="0.25">
      <c r="E24">
        <v>0.25469743333333339</v>
      </c>
      <c r="F24">
        <v>0.26808203333333336</v>
      </c>
      <c r="G24">
        <v>0.26986433333333337</v>
      </c>
      <c r="H24">
        <v>0.11761663333333333</v>
      </c>
      <c r="I24">
        <v>7.9502333333333342E-2</v>
      </c>
      <c r="J24">
        <v>9.0311333333333327E-2</v>
      </c>
      <c r="K24">
        <v>7.2955633333333353E-2</v>
      </c>
      <c r="L24">
        <v>1.178333333333334E-2</v>
      </c>
    </row>
    <row r="25" spans="1:13" x14ac:dyDescent="0.25">
      <c r="E25">
        <v>0.25554813333333337</v>
      </c>
      <c r="F25">
        <v>0.26124153333333333</v>
      </c>
      <c r="G25">
        <v>0.2533160333333333</v>
      </c>
      <c r="H25">
        <v>0.11463953333333335</v>
      </c>
      <c r="I25">
        <v>7.9679833333333339E-2</v>
      </c>
      <c r="J25">
        <v>7.8333333333333338E-2</v>
      </c>
      <c r="K25">
        <v>7.5221433333333337E-2</v>
      </c>
      <c r="L25">
        <v>1.1066033333333336E-2</v>
      </c>
    </row>
    <row r="26" spans="1:13" x14ac:dyDescent="0.25">
      <c r="E26">
        <v>0.24750543333333333</v>
      </c>
      <c r="F26">
        <v>0.26996813333333336</v>
      </c>
      <c r="G26">
        <v>0.2736263333333333</v>
      </c>
      <c r="H26">
        <v>0.11442353333333333</v>
      </c>
      <c r="I26">
        <v>7.5490133333333348E-2</v>
      </c>
      <c r="J26">
        <v>7.304303333333334E-2</v>
      </c>
      <c r="K26">
        <v>7.4230933333333332E-2</v>
      </c>
      <c r="L26">
        <v>1.1405233333333348E-2</v>
      </c>
    </row>
    <row r="27" spans="1:13" x14ac:dyDescent="0.25">
      <c r="E27">
        <v>0.23477423333333333</v>
      </c>
      <c r="F27">
        <v>0.25974513333333338</v>
      </c>
      <c r="G27">
        <v>0.26292173333333335</v>
      </c>
      <c r="H27">
        <v>0.11211753333333335</v>
      </c>
      <c r="I27">
        <v>7.2154733333333332E-2</v>
      </c>
      <c r="J27">
        <v>8.2233733333333336E-2</v>
      </c>
      <c r="K27">
        <v>6.9006433333333339E-2</v>
      </c>
      <c r="L27">
        <v>1.5007633333333326E-2</v>
      </c>
    </row>
    <row r="29" spans="1:13" x14ac:dyDescent="0.25">
      <c r="A29" s="1" t="s">
        <v>56</v>
      </c>
    </row>
    <row r="30" spans="1:13" x14ac:dyDescent="0.25">
      <c r="A30" s="1" t="s">
        <v>42</v>
      </c>
    </row>
    <row r="31" spans="1:13" x14ac:dyDescent="0.25">
      <c r="E31" t="s">
        <v>20</v>
      </c>
      <c r="F31" t="s">
        <v>21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">
        <v>27</v>
      </c>
      <c r="M31" t="s">
        <v>28</v>
      </c>
    </row>
    <row r="34" spans="1:14" x14ac:dyDescent="0.25">
      <c r="E34">
        <v>4949.7033333333329</v>
      </c>
      <c r="F34">
        <v>6485.4133333333339</v>
      </c>
      <c r="G34">
        <v>4762.0033333333331</v>
      </c>
      <c r="H34">
        <v>7043.0733333333337</v>
      </c>
      <c r="I34">
        <v>8438.9033333333336</v>
      </c>
      <c r="J34">
        <v>8114.6033333333326</v>
      </c>
      <c r="K34">
        <v>6761.0333333333328</v>
      </c>
      <c r="L34">
        <v>195884.30333333334</v>
      </c>
    </row>
    <row r="35" spans="1:14" x14ac:dyDescent="0.25">
      <c r="E35">
        <v>5533.2933333333331</v>
      </c>
      <c r="F35">
        <v>6739.873333333333</v>
      </c>
      <c r="G35">
        <v>5439.0333333333328</v>
      </c>
      <c r="H35">
        <v>6918.1633333333339</v>
      </c>
      <c r="I35">
        <v>8782.7033333333329</v>
      </c>
      <c r="J35">
        <v>7607.6033333333326</v>
      </c>
      <c r="K35">
        <v>6502.3333333333339</v>
      </c>
      <c r="L35">
        <v>202421.30333333334</v>
      </c>
    </row>
    <row r="36" spans="1:14" x14ac:dyDescent="0.25">
      <c r="E36">
        <v>5750.8033333333333</v>
      </c>
      <c r="F36">
        <v>6002.753333333334</v>
      </c>
      <c r="G36">
        <v>5712.8233333333337</v>
      </c>
      <c r="H36">
        <v>8066.4033333333336</v>
      </c>
      <c r="I36">
        <v>9103.003333333334</v>
      </c>
      <c r="J36">
        <v>8772.6033333333326</v>
      </c>
      <c r="K36">
        <v>6910.2633333333324</v>
      </c>
      <c r="L36">
        <v>101049.30333333333</v>
      </c>
    </row>
    <row r="37" spans="1:14" x14ac:dyDescent="0.25">
      <c r="E37">
        <v>5576.3933333333334</v>
      </c>
      <c r="F37">
        <v>6060.5833333333339</v>
      </c>
      <c r="G37">
        <v>6036.4433333333327</v>
      </c>
      <c r="H37">
        <v>7662.1033333333326</v>
      </c>
      <c r="I37">
        <v>8652.3033333333333</v>
      </c>
      <c r="J37">
        <v>8046.003333333334</v>
      </c>
      <c r="K37">
        <v>6369.6333333333332</v>
      </c>
      <c r="L37">
        <v>110615.30333333333</v>
      </c>
    </row>
    <row r="40" spans="1:14" x14ac:dyDescent="0.25">
      <c r="A40" s="1" t="s">
        <v>57</v>
      </c>
    </row>
    <row r="41" spans="1:14" x14ac:dyDescent="0.25">
      <c r="E41">
        <f>E24/E34</f>
        <v>5.1457110897555494E-5</v>
      </c>
      <c r="F41">
        <f t="shared" ref="F41:L41" si="0">F24/F34</f>
        <v>4.1336152308976451E-5</v>
      </c>
      <c r="G41">
        <f t="shared" si="0"/>
        <v>5.6670336924025684E-5</v>
      </c>
      <c r="H41">
        <f t="shared" si="0"/>
        <v>1.6699617875151092E-5</v>
      </c>
      <c r="I41">
        <f t="shared" si="0"/>
        <v>9.4209318667393988E-6</v>
      </c>
      <c r="J41">
        <f t="shared" si="0"/>
        <v>1.1129482196911658E-5</v>
      </c>
      <c r="K41">
        <f t="shared" si="0"/>
        <v>1.0790604000374699E-5</v>
      </c>
      <c r="L41">
        <f t="shared" si="0"/>
        <v>6.0154556198828347E-8</v>
      </c>
      <c r="N41" s="1" t="s">
        <v>20</v>
      </c>
    </row>
    <row r="42" spans="1:14" x14ac:dyDescent="0.25">
      <c r="E42">
        <f t="shared" ref="E42:L42" si="1">E25/E35</f>
        <v>4.6183731448661081E-5</v>
      </c>
      <c r="F42">
        <f t="shared" si="1"/>
        <v>3.8760599853014057E-5</v>
      </c>
      <c r="G42">
        <f t="shared" si="1"/>
        <v>4.6573723271904936E-5</v>
      </c>
      <c r="H42">
        <f t="shared" si="1"/>
        <v>1.6570804678891169E-5</v>
      </c>
      <c r="I42">
        <f t="shared" si="1"/>
        <v>9.0723585107242989E-6</v>
      </c>
      <c r="J42">
        <f t="shared" si="1"/>
        <v>1.0296716311444561E-5</v>
      </c>
      <c r="K42">
        <f t="shared" si="1"/>
        <v>1.1568375454964883E-5</v>
      </c>
      <c r="L42">
        <f t="shared" si="1"/>
        <v>5.4668323694717845E-8</v>
      </c>
      <c r="N42">
        <f>AVERAGE(E41:E44)</f>
        <v>4.569517513033521E-5</v>
      </c>
    </row>
    <row r="43" spans="1:14" x14ac:dyDescent="0.25">
      <c r="E43">
        <f t="shared" ref="E43:L43" si="2">E26/E36</f>
        <v>4.3038410285867309E-5</v>
      </c>
      <c r="F43">
        <f t="shared" si="2"/>
        <v>4.4974050796689961E-5</v>
      </c>
      <c r="G43">
        <f t="shared" si="2"/>
        <v>4.7896865939608373E-5</v>
      </c>
      <c r="H43">
        <f t="shared" si="2"/>
        <v>1.4185198607723143E-5</v>
      </c>
      <c r="I43">
        <f t="shared" si="2"/>
        <v>8.2928820927598628E-6</v>
      </c>
      <c r="J43">
        <f t="shared" si="2"/>
        <v>8.3262665092574215E-6</v>
      </c>
      <c r="K43">
        <f t="shared" si="2"/>
        <v>1.0742128013452455E-5</v>
      </c>
      <c r="L43">
        <f t="shared" si="2"/>
        <v>1.1286800558842726E-7</v>
      </c>
    </row>
    <row r="44" spans="1:14" x14ac:dyDescent="0.25">
      <c r="E44">
        <f t="shared" ref="E44:L44" si="3">E27/E37</f>
        <v>4.2101447889256976E-5</v>
      </c>
      <c r="F44">
        <f t="shared" si="3"/>
        <v>4.2858107717903948E-5</v>
      </c>
      <c r="G44">
        <f t="shared" si="3"/>
        <v>4.3555736186816415E-5</v>
      </c>
      <c r="H44">
        <f t="shared" si="3"/>
        <v>1.463273574575476E-5</v>
      </c>
      <c r="I44">
        <f t="shared" si="3"/>
        <v>8.3393670510087678E-6</v>
      </c>
      <c r="J44">
        <f t="shared" si="3"/>
        <v>1.0220444850258989E-5</v>
      </c>
      <c r="K44">
        <f t="shared" si="3"/>
        <v>1.0833658661670742E-5</v>
      </c>
      <c r="L44">
        <f t="shared" si="3"/>
        <v>1.3567411453104841E-7</v>
      </c>
    </row>
    <row r="46" spans="1:14" x14ac:dyDescent="0.25">
      <c r="A46" s="1" t="s">
        <v>58</v>
      </c>
    </row>
    <row r="47" spans="1:14" x14ac:dyDescent="0.25">
      <c r="E47">
        <f>E41/$N$42*100</f>
        <v>112.60950581934669</v>
      </c>
      <c r="F47">
        <f>F41/$N$42*100</f>
        <v>90.460649709896884</v>
      </c>
      <c r="G47">
        <f>G41/$N$42*100</f>
        <v>124.01820709163778</v>
      </c>
      <c r="H47">
        <f>H41/$N$42*100</f>
        <v>36.545691809954093</v>
      </c>
      <c r="I47">
        <f>I41/$N$42*100</f>
        <v>20.616907233352997</v>
      </c>
      <c r="J47">
        <f>J41/$N$42*100</f>
        <v>24.355924154283933</v>
      </c>
      <c r="K47">
        <f>K41/$N$42*100</f>
        <v>23.614318075369944</v>
      </c>
      <c r="L47">
        <f>L41/$N$42*100</f>
        <v>0.13164312430634309</v>
      </c>
    </row>
    <row r="48" spans="1:14" x14ac:dyDescent="0.25">
      <c r="E48">
        <f>E42/$N$42*100</f>
        <v>101.06916390391847</v>
      </c>
      <c r="F48">
        <f>F42/$N$42*100</f>
        <v>84.824272458652715</v>
      </c>
      <c r="G48">
        <f>G42/$N$42*100</f>
        <v>101.92262780274692</v>
      </c>
      <c r="H48">
        <f>H42/$N$42*100</f>
        <v>36.263795097899667</v>
      </c>
      <c r="I48">
        <f>I42/$N$42*100</f>
        <v>19.854084123427555</v>
      </c>
      <c r="J48">
        <f>J42/$N$42*100</f>
        <v>22.533486920830249</v>
      </c>
      <c r="K48">
        <f>K42/$N$42*100</f>
        <v>25.316404679418987</v>
      </c>
      <c r="L48">
        <f>L42/$N$42*100</f>
        <v>0.11963697160321358</v>
      </c>
    </row>
    <row r="49" spans="3:12" x14ac:dyDescent="0.25">
      <c r="E49">
        <f>E43/$N$42*100</f>
        <v>94.185896351441755</v>
      </c>
      <c r="F49">
        <f>F43/$N$42*100</f>
        <v>98.421880796849109</v>
      </c>
      <c r="G49">
        <f>G43/$N$42*100</f>
        <v>104.81821287038147</v>
      </c>
      <c r="H49">
        <f>H43/$N$42*100</f>
        <v>31.043099336555898</v>
      </c>
      <c r="I49">
        <f>I43/$N$42*100</f>
        <v>18.148266352205198</v>
      </c>
      <c r="J49">
        <f>J43/$N$42*100</f>
        <v>18.221325305152281</v>
      </c>
      <c r="K49">
        <f>K43/$N$42*100</f>
        <v>23.508232505539045</v>
      </c>
      <c r="L49">
        <f>L43/$N$42*100</f>
        <v>0.24700201994301732</v>
      </c>
    </row>
    <row r="50" spans="3:12" x14ac:dyDescent="0.25">
      <c r="E50">
        <f>E44/$N$42*100</f>
        <v>92.135433925293128</v>
      </c>
      <c r="F50">
        <f>F44/$N$42*100</f>
        <v>93.791319533541198</v>
      </c>
      <c r="G50">
        <f>G44/$N$42*100</f>
        <v>95.31802003730914</v>
      </c>
      <c r="H50">
        <f>H44/$N$42*100</f>
        <v>32.022496257029701</v>
      </c>
      <c r="I50">
        <f>I44/$N$42*100</f>
        <v>18.249994725313119</v>
      </c>
      <c r="J50">
        <f>J44/$N$42*100</f>
        <v>22.366573322254414</v>
      </c>
      <c r="K50">
        <f>K44/$N$42*100</f>
        <v>23.708539535673442</v>
      </c>
      <c r="L50">
        <f>L44/$N$42*100</f>
        <v>0.29691124750932352</v>
      </c>
    </row>
    <row r="53" spans="3:12" x14ac:dyDescent="0.25">
      <c r="C53" s="3"/>
      <c r="D53" s="3"/>
      <c r="E53" s="3" t="s">
        <v>20</v>
      </c>
      <c r="F53" s="3" t="s">
        <v>21</v>
      </c>
      <c r="G53" s="3" t="s">
        <v>22</v>
      </c>
      <c r="H53" s="3" t="s">
        <v>23</v>
      </c>
      <c r="I53" s="3" t="s">
        <v>24</v>
      </c>
      <c r="J53" s="3" t="s">
        <v>25</v>
      </c>
      <c r="K53" s="3" t="s">
        <v>26</v>
      </c>
      <c r="L53" s="3" t="s">
        <v>27</v>
      </c>
    </row>
    <row r="54" spans="3:12" x14ac:dyDescent="0.25">
      <c r="C54" t="s">
        <v>36</v>
      </c>
      <c r="E54">
        <f>AVERAGE(E47:E50)</f>
        <v>100</v>
      </c>
      <c r="F54">
        <f t="shared" ref="F54:K54" si="4">AVERAGE(F47:F50)</f>
        <v>91.874530624734973</v>
      </c>
      <c r="G54">
        <f t="shared" si="4"/>
        <v>106.51926695051881</v>
      </c>
      <c r="H54">
        <f t="shared" si="4"/>
        <v>33.968770625359838</v>
      </c>
      <c r="I54">
        <f t="shared" si="4"/>
        <v>19.217313108574718</v>
      </c>
      <c r="J54">
        <f t="shared" si="4"/>
        <v>21.869327425630217</v>
      </c>
      <c r="K54">
        <f t="shared" si="4"/>
        <v>24.036873699000353</v>
      </c>
      <c r="L54">
        <f>AVERAGE(L47:L50)</f>
        <v>0.19879834084047437</v>
      </c>
    </row>
    <row r="55" spans="3:12" x14ac:dyDescent="0.25">
      <c r="C55" t="s">
        <v>38</v>
      </c>
      <c r="E55">
        <f>MEDIAN(E47:E50)</f>
        <v>97.627530127680103</v>
      </c>
      <c r="F55">
        <f>MEDIAN(F47:F50)</f>
        <v>92.125984621719041</v>
      </c>
      <c r="G55">
        <f t="shared" ref="G55:L55" si="5">MEDIAN(G47:G50)</f>
        <v>103.37042033656419</v>
      </c>
      <c r="H55">
        <f t="shared" si="5"/>
        <v>34.143145677464688</v>
      </c>
      <c r="I55">
        <f t="shared" si="5"/>
        <v>19.052039424370335</v>
      </c>
      <c r="J55">
        <f t="shared" si="5"/>
        <v>22.450030121542333</v>
      </c>
      <c r="K55">
        <f t="shared" si="5"/>
        <v>23.661428805521695</v>
      </c>
      <c r="L55">
        <f t="shared" si="5"/>
        <v>0.18932257212468021</v>
      </c>
    </row>
    <row r="56" spans="3:12" x14ac:dyDescent="0.25">
      <c r="C56" t="s">
        <v>40</v>
      </c>
      <c r="E56">
        <f>STDEV(E47:E50)</f>
        <v>9.2339581480747608</v>
      </c>
      <c r="F56">
        <f t="shared" ref="F56:L56" si="6">STDEV(F47:F50)</f>
        <v>5.7226763391196176</v>
      </c>
      <c r="G56">
        <f t="shared" si="6"/>
        <v>12.324819334869712</v>
      </c>
      <c r="H56">
        <f t="shared" si="6"/>
        <v>2.8434249610940419</v>
      </c>
      <c r="I56">
        <f t="shared" si="6"/>
        <v>1.2169506784542274</v>
      </c>
      <c r="J56">
        <f t="shared" si="6"/>
        <v>2.5935460974463345</v>
      </c>
      <c r="K56">
        <f t="shared" si="6"/>
        <v>0.85693594065222367</v>
      </c>
      <c r="L56">
        <f t="shared" si="6"/>
        <v>8.703654906856706E-2</v>
      </c>
    </row>
    <row r="57" spans="3:12" x14ac:dyDescent="0.25">
      <c r="C57" t="s">
        <v>41</v>
      </c>
      <c r="E57">
        <f t="shared" ref="E57:L57" si="7">E56/E54*100</f>
        <v>9.2339581480747608</v>
      </c>
      <c r="F57">
        <f t="shared" si="7"/>
        <v>6.2287951842650573</v>
      </c>
      <c r="G57">
        <f t="shared" si="7"/>
        <v>11.570507090135099</v>
      </c>
      <c r="H57">
        <f t="shared" si="7"/>
        <v>8.3707031745542331</v>
      </c>
      <c r="I57">
        <f t="shared" si="7"/>
        <v>6.3325745466010384</v>
      </c>
      <c r="J57">
        <f t="shared" si="7"/>
        <v>11.85928605379411</v>
      </c>
      <c r="K57">
        <f t="shared" si="7"/>
        <v>3.5650890019356467</v>
      </c>
      <c r="L57">
        <f t="shared" si="7"/>
        <v>43.781325689437963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209550</xdr:colOff>
                <xdr:row>1</xdr:row>
                <xdr:rowOff>123825</xdr:rowOff>
              </from>
              <to>
                <xdr:col>15</xdr:col>
                <xdr:colOff>171450</xdr:colOff>
                <xdr:row>17</xdr:row>
                <xdr:rowOff>9525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2019-12-31T16:45:17Z</dcterms:created>
  <dcterms:modified xsi:type="dcterms:W3CDTF">2021-07-17T11:14:01Z</dcterms:modified>
</cp:coreProperties>
</file>