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" documentId="13_ncr:1_{F3855F43-5BF4-4793-93A1-EB44D0B68F2E}" xr6:coauthVersionLast="45" xr6:coauthVersionMax="45" xr10:uidLastSave="{811885FB-AC3B-49D6-8B98-C01D28E0D668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9" i="3" l="1"/>
  <c r="J39" i="3"/>
  <c r="I39" i="3"/>
  <c r="H39" i="3"/>
  <c r="G39" i="3"/>
  <c r="F39" i="3"/>
  <c r="E39" i="3"/>
  <c r="D39" i="3"/>
  <c r="K38" i="3"/>
  <c r="J38" i="3"/>
  <c r="I38" i="3"/>
  <c r="H38" i="3"/>
  <c r="G38" i="3"/>
  <c r="F38" i="3"/>
  <c r="E38" i="3"/>
  <c r="D38" i="3"/>
  <c r="K37" i="3"/>
  <c r="J37" i="3"/>
  <c r="I37" i="3"/>
  <c r="H37" i="3"/>
  <c r="G37" i="3"/>
  <c r="F37" i="3"/>
  <c r="E37" i="3"/>
  <c r="D37" i="3"/>
  <c r="K36" i="3"/>
  <c r="J36" i="3"/>
  <c r="I36" i="3"/>
  <c r="H36" i="3"/>
  <c r="G36" i="3"/>
  <c r="F36" i="3"/>
  <c r="E36" i="3"/>
  <c r="D36" i="3"/>
  <c r="O35" i="2"/>
  <c r="M48" i="2" s="1"/>
  <c r="O39" i="2"/>
  <c r="N39" i="2"/>
  <c r="M39" i="2"/>
  <c r="L39" i="2"/>
  <c r="K39" i="2"/>
  <c r="J39" i="2"/>
  <c r="I39" i="2"/>
  <c r="H39" i="2"/>
  <c r="G39" i="2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35" i="2"/>
  <c r="G36" i="2" s="1"/>
  <c r="M37" i="3" l="1"/>
  <c r="F45" i="3" s="1"/>
  <c r="H40" i="2"/>
  <c r="J40" i="2"/>
  <c r="L40" i="2"/>
  <c r="N40" i="2"/>
  <c r="G40" i="2"/>
  <c r="I40" i="2"/>
  <c r="K40" i="2"/>
  <c r="M40" i="2"/>
  <c r="O40" i="2"/>
  <c r="O36" i="2"/>
  <c r="H47" i="2"/>
  <c r="J47" i="2"/>
  <c r="L47" i="2"/>
  <c r="N47" i="2"/>
  <c r="H48" i="2"/>
  <c r="J48" i="2"/>
  <c r="M50" i="2"/>
  <c r="K50" i="2"/>
  <c r="I50" i="2"/>
  <c r="G50" i="2"/>
  <c r="M49" i="2"/>
  <c r="K49" i="2"/>
  <c r="I49" i="2"/>
  <c r="G49" i="2"/>
  <c r="N48" i="2"/>
  <c r="L48" i="2"/>
  <c r="N50" i="2"/>
  <c r="L50" i="2"/>
  <c r="J50" i="2"/>
  <c r="H50" i="2"/>
  <c r="N49" i="2"/>
  <c r="L49" i="2"/>
  <c r="J49" i="2"/>
  <c r="H49" i="2"/>
  <c r="G47" i="2"/>
  <c r="I47" i="2"/>
  <c r="K47" i="2"/>
  <c r="M47" i="2"/>
  <c r="G48" i="2"/>
  <c r="I48" i="2"/>
  <c r="K48" i="2"/>
  <c r="O35" i="1"/>
  <c r="O39" i="1"/>
  <c r="N39" i="1"/>
  <c r="M39" i="1"/>
  <c r="L39" i="1"/>
  <c r="K39" i="1"/>
  <c r="J39" i="1"/>
  <c r="I39" i="1"/>
  <c r="H39" i="1"/>
  <c r="G39" i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G37" i="1"/>
  <c r="G38" i="1" s="1"/>
  <c r="N35" i="1"/>
  <c r="N40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35" i="1"/>
  <c r="G36" i="1" s="1"/>
  <c r="I43" i="3" l="1"/>
  <c r="G44" i="3"/>
  <c r="K44" i="3"/>
  <c r="J43" i="3"/>
  <c r="E45" i="3"/>
  <c r="E42" i="3"/>
  <c r="J44" i="3"/>
  <c r="K43" i="3"/>
  <c r="G42" i="3"/>
  <c r="H45" i="3"/>
  <c r="D43" i="3"/>
  <c r="G45" i="3"/>
  <c r="N36" i="1"/>
  <c r="K45" i="3"/>
  <c r="Q48" i="2"/>
  <c r="G90" i="2" s="1"/>
  <c r="K42" i="3"/>
  <c r="F44" i="3"/>
  <c r="J42" i="3"/>
  <c r="D42" i="3"/>
  <c r="H43" i="3"/>
  <c r="F43" i="3"/>
  <c r="H44" i="3"/>
  <c r="J40" i="1"/>
  <c r="G43" i="3"/>
  <c r="I45" i="3"/>
  <c r="H42" i="3"/>
  <c r="F42" i="3"/>
  <c r="J45" i="3"/>
  <c r="I42" i="3"/>
  <c r="E43" i="3"/>
  <c r="D44" i="3"/>
  <c r="I44" i="3"/>
  <c r="E44" i="3"/>
  <c r="D45" i="3"/>
  <c r="M58" i="2"/>
  <c r="M56" i="2"/>
  <c r="M57" i="2" s="1"/>
  <c r="M54" i="2"/>
  <c r="M55" i="2" s="1"/>
  <c r="I58" i="2"/>
  <c r="I56" i="2"/>
  <c r="I57" i="2" s="1"/>
  <c r="I54" i="2"/>
  <c r="I55" i="2" s="1"/>
  <c r="N58" i="2"/>
  <c r="N56" i="2"/>
  <c r="N57" i="2" s="1"/>
  <c r="N54" i="2"/>
  <c r="N55" i="2" s="1"/>
  <c r="J58" i="2"/>
  <c r="J56" i="2"/>
  <c r="J57" i="2" s="1"/>
  <c r="J54" i="2"/>
  <c r="J55" i="2" s="1"/>
  <c r="K58" i="2"/>
  <c r="K56" i="2"/>
  <c r="K57" i="2" s="1"/>
  <c r="K54" i="2"/>
  <c r="K55" i="2" s="1"/>
  <c r="G58" i="2"/>
  <c r="G56" i="2"/>
  <c r="G57" i="2" s="1"/>
  <c r="G54" i="2"/>
  <c r="M63" i="2" s="1"/>
  <c r="M91" i="2"/>
  <c r="N92" i="2"/>
  <c r="N65" i="2"/>
  <c r="I92" i="2"/>
  <c r="I65" i="2"/>
  <c r="I93" i="2"/>
  <c r="M93" i="2"/>
  <c r="H91" i="2"/>
  <c r="L90" i="2"/>
  <c r="L58" i="2"/>
  <c r="L56" i="2"/>
  <c r="L57" i="2" s="1"/>
  <c r="L54" i="2"/>
  <c r="L55" i="2" s="1"/>
  <c r="H90" i="2"/>
  <c r="H63" i="2"/>
  <c r="H58" i="2"/>
  <c r="H56" i="2"/>
  <c r="H57" i="2" s="1"/>
  <c r="H54" i="2"/>
  <c r="H40" i="1"/>
  <c r="L40" i="1"/>
  <c r="G40" i="1"/>
  <c r="I40" i="1"/>
  <c r="K40" i="1"/>
  <c r="M40" i="1"/>
  <c r="O40" i="1"/>
  <c r="M50" i="1"/>
  <c r="K50" i="1"/>
  <c r="I50" i="1"/>
  <c r="G50" i="1"/>
  <c r="M49" i="1"/>
  <c r="K49" i="1"/>
  <c r="I49" i="1"/>
  <c r="G47" i="1"/>
  <c r="I47" i="1"/>
  <c r="K47" i="1"/>
  <c r="M47" i="1"/>
  <c r="G48" i="1"/>
  <c r="I48" i="1"/>
  <c r="K48" i="1"/>
  <c r="M48" i="1"/>
  <c r="H49" i="1"/>
  <c r="L49" i="1"/>
  <c r="H50" i="1"/>
  <c r="L50" i="1"/>
  <c r="O36" i="1"/>
  <c r="H47" i="1"/>
  <c r="J47" i="1"/>
  <c r="L47" i="1"/>
  <c r="N47" i="1"/>
  <c r="H48" i="1"/>
  <c r="J48" i="1"/>
  <c r="L48" i="1"/>
  <c r="N48" i="1"/>
  <c r="G49" i="1"/>
  <c r="J49" i="1"/>
  <c r="N49" i="1"/>
  <c r="J50" i="1"/>
  <c r="N50" i="1"/>
  <c r="J65" i="2" l="1"/>
  <c r="E49" i="3"/>
  <c r="E51" i="3"/>
  <c r="E52" i="3" s="1"/>
  <c r="E50" i="3"/>
  <c r="I51" i="3"/>
  <c r="I50" i="3"/>
  <c r="I49" i="3"/>
  <c r="K51" i="3"/>
  <c r="K52" i="3" s="1"/>
  <c r="K50" i="3"/>
  <c r="K49" i="3"/>
  <c r="F51" i="3"/>
  <c r="F49" i="3"/>
  <c r="F50" i="3"/>
  <c r="D49" i="3"/>
  <c r="D51" i="3"/>
  <c r="D50" i="3"/>
  <c r="N64" i="2"/>
  <c r="H51" i="3"/>
  <c r="H50" i="3"/>
  <c r="H49" i="3"/>
  <c r="J51" i="3"/>
  <c r="J52" i="3" s="1"/>
  <c r="J50" i="3"/>
  <c r="J49" i="3"/>
  <c r="N93" i="2"/>
  <c r="G49" i="3"/>
  <c r="G51" i="3"/>
  <c r="G50" i="3"/>
  <c r="L63" i="2"/>
  <c r="H64" i="2"/>
  <c r="M66" i="2"/>
  <c r="I66" i="2"/>
  <c r="M65" i="2"/>
  <c r="N66" i="2"/>
  <c r="J66" i="2"/>
  <c r="G63" i="2"/>
  <c r="H55" i="2"/>
  <c r="M77" i="2"/>
  <c r="H59" i="2"/>
  <c r="H76" i="2"/>
  <c r="L59" i="2"/>
  <c r="L76" i="2"/>
  <c r="M79" i="2"/>
  <c r="M78" i="2"/>
  <c r="N77" i="2"/>
  <c r="J79" i="2"/>
  <c r="J78" i="2"/>
  <c r="K90" i="2"/>
  <c r="K63" i="2"/>
  <c r="G91" i="2"/>
  <c r="K77" i="2"/>
  <c r="K64" i="2"/>
  <c r="J63" i="2"/>
  <c r="J90" i="2"/>
  <c r="N63" i="2"/>
  <c r="N90" i="2"/>
  <c r="J77" i="2"/>
  <c r="K66" i="2"/>
  <c r="K93" i="2"/>
  <c r="G79" i="2"/>
  <c r="K78" i="2"/>
  <c r="K65" i="2"/>
  <c r="G92" i="2"/>
  <c r="L64" i="2"/>
  <c r="L91" i="2"/>
  <c r="L79" i="2"/>
  <c r="H66" i="2"/>
  <c r="H93" i="2"/>
  <c r="L78" i="2"/>
  <c r="H65" i="2"/>
  <c r="H92" i="2"/>
  <c r="H98" i="2" s="1"/>
  <c r="I63" i="2"/>
  <c r="I90" i="2"/>
  <c r="M90" i="2"/>
  <c r="I77" i="2"/>
  <c r="H77" i="2"/>
  <c r="I79" i="2"/>
  <c r="M92" i="2"/>
  <c r="I78" i="2"/>
  <c r="N91" i="2"/>
  <c r="N79" i="2"/>
  <c r="J93" i="2"/>
  <c r="N78" i="2"/>
  <c r="J92" i="2"/>
  <c r="G76" i="2"/>
  <c r="G55" i="2"/>
  <c r="M64" i="2"/>
  <c r="M72" i="2" s="1"/>
  <c r="G59" i="2"/>
  <c r="K76" i="2"/>
  <c r="K59" i="2"/>
  <c r="G77" i="2"/>
  <c r="G64" i="2"/>
  <c r="K91" i="2"/>
  <c r="J59" i="2"/>
  <c r="J76" i="2"/>
  <c r="N59" i="2"/>
  <c r="N76" i="2"/>
  <c r="J64" i="2"/>
  <c r="J91" i="2"/>
  <c r="K79" i="2"/>
  <c r="G66" i="2"/>
  <c r="G93" i="2"/>
  <c r="K92" i="2"/>
  <c r="G78" i="2"/>
  <c r="G65" i="2"/>
  <c r="L77" i="2"/>
  <c r="L66" i="2"/>
  <c r="L93" i="2"/>
  <c r="H79" i="2"/>
  <c r="L65" i="2"/>
  <c r="L92" i="2"/>
  <c r="H78" i="2"/>
  <c r="I59" i="2"/>
  <c r="I76" i="2"/>
  <c r="M59" i="2"/>
  <c r="M76" i="2"/>
  <c r="I64" i="2"/>
  <c r="I91" i="2"/>
  <c r="L58" i="1"/>
  <c r="L56" i="1"/>
  <c r="L57" i="1" s="1"/>
  <c r="L54" i="1"/>
  <c r="L55" i="1" s="1"/>
  <c r="H58" i="1"/>
  <c r="H56" i="1"/>
  <c r="H57" i="1" s="1"/>
  <c r="H54" i="1"/>
  <c r="H55" i="1" s="1"/>
  <c r="I77" i="1"/>
  <c r="M58" i="1"/>
  <c r="M56" i="1"/>
  <c r="M57" i="1" s="1"/>
  <c r="M54" i="1"/>
  <c r="M55" i="1" s="1"/>
  <c r="I58" i="1"/>
  <c r="I56" i="1"/>
  <c r="I57" i="1" s="1"/>
  <c r="I54" i="1"/>
  <c r="I55" i="1" s="1"/>
  <c r="M79" i="1"/>
  <c r="J78" i="1"/>
  <c r="J77" i="1"/>
  <c r="N58" i="1"/>
  <c r="N56" i="1"/>
  <c r="N57" i="1" s="1"/>
  <c r="N54" i="1"/>
  <c r="N55" i="1" s="1"/>
  <c r="J58" i="1"/>
  <c r="J56" i="1"/>
  <c r="J57" i="1" s="1"/>
  <c r="J54" i="1"/>
  <c r="J55" i="1" s="1"/>
  <c r="H78" i="1"/>
  <c r="G77" i="1"/>
  <c r="K58" i="1"/>
  <c r="K56" i="1"/>
  <c r="K57" i="1" s="1"/>
  <c r="K54" i="1"/>
  <c r="K55" i="1" s="1"/>
  <c r="G58" i="1"/>
  <c r="G56" i="1"/>
  <c r="G57" i="1" s="1"/>
  <c r="G54" i="1"/>
  <c r="G55" i="1" s="1"/>
  <c r="Q48" i="1"/>
  <c r="N93" i="1" s="1"/>
  <c r="K78" i="1"/>
  <c r="G66" i="1"/>
  <c r="K66" i="1"/>
  <c r="G52" i="3" l="1"/>
  <c r="L99" i="2"/>
  <c r="G93" i="1"/>
  <c r="D52" i="3"/>
  <c r="J97" i="2"/>
  <c r="I52" i="3"/>
  <c r="M78" i="1"/>
  <c r="L78" i="1"/>
  <c r="G83" i="2"/>
  <c r="F52" i="3"/>
  <c r="H71" i="2"/>
  <c r="H52" i="3"/>
  <c r="I99" i="2"/>
  <c r="I98" i="2"/>
  <c r="I97" i="2"/>
  <c r="L98" i="2"/>
  <c r="H97" i="2"/>
  <c r="H99" i="2"/>
  <c r="H100" i="2" s="1"/>
  <c r="M99" i="2"/>
  <c r="M98" i="2"/>
  <c r="M97" i="2"/>
  <c r="N99" i="2"/>
  <c r="N98" i="2"/>
  <c r="N97" i="2"/>
  <c r="J99" i="2"/>
  <c r="J98" i="2"/>
  <c r="G98" i="2"/>
  <c r="G99" i="2"/>
  <c r="G97" i="2"/>
  <c r="K99" i="2"/>
  <c r="K98" i="2"/>
  <c r="K97" i="2"/>
  <c r="L97" i="2"/>
  <c r="L100" i="2" s="1"/>
  <c r="H72" i="2"/>
  <c r="L72" i="2"/>
  <c r="G71" i="2"/>
  <c r="H70" i="2"/>
  <c r="N85" i="2"/>
  <c r="N84" i="2"/>
  <c r="N83" i="2"/>
  <c r="J85" i="2"/>
  <c r="J84" i="2"/>
  <c r="J83" i="2"/>
  <c r="K85" i="2"/>
  <c r="K84" i="2"/>
  <c r="K83" i="2"/>
  <c r="G85" i="2"/>
  <c r="G84" i="2"/>
  <c r="L71" i="2"/>
  <c r="N72" i="2"/>
  <c r="N71" i="2"/>
  <c r="N70" i="2"/>
  <c r="J72" i="2"/>
  <c r="J71" i="2"/>
  <c r="J70" i="2"/>
  <c r="K72" i="2"/>
  <c r="K71" i="2"/>
  <c r="K70" i="2"/>
  <c r="G70" i="2"/>
  <c r="G72" i="2"/>
  <c r="M71" i="2"/>
  <c r="M85" i="2"/>
  <c r="M84" i="2"/>
  <c r="M83" i="2"/>
  <c r="I85" i="2"/>
  <c r="I84" i="2"/>
  <c r="I83" i="2"/>
  <c r="L70" i="2"/>
  <c r="L73" i="2" s="1"/>
  <c r="H73" i="2"/>
  <c r="I72" i="2"/>
  <c r="I71" i="2"/>
  <c r="I70" i="2"/>
  <c r="L85" i="2"/>
  <c r="L84" i="2"/>
  <c r="L83" i="2"/>
  <c r="H85" i="2"/>
  <c r="H84" i="2"/>
  <c r="H83" i="2"/>
  <c r="M70" i="2"/>
  <c r="M73" i="2" s="1"/>
  <c r="K79" i="1"/>
  <c r="G79" i="1"/>
  <c r="K65" i="1"/>
  <c r="G76" i="1"/>
  <c r="K76" i="1"/>
  <c r="K77" i="1"/>
  <c r="H79" i="1"/>
  <c r="J76" i="1"/>
  <c r="J85" i="1" s="1"/>
  <c r="N76" i="1"/>
  <c r="N77" i="1"/>
  <c r="J79" i="1"/>
  <c r="I79" i="1"/>
  <c r="I78" i="1"/>
  <c r="I76" i="1"/>
  <c r="M76" i="1"/>
  <c r="M77" i="1"/>
  <c r="M84" i="1" s="1"/>
  <c r="L79" i="1"/>
  <c r="G63" i="1"/>
  <c r="K64" i="1"/>
  <c r="J63" i="1"/>
  <c r="N64" i="1"/>
  <c r="I66" i="1"/>
  <c r="I63" i="1"/>
  <c r="M64" i="1"/>
  <c r="H63" i="1"/>
  <c r="L63" i="1"/>
  <c r="L64" i="1"/>
  <c r="N65" i="1"/>
  <c r="K63" i="1"/>
  <c r="H66" i="1"/>
  <c r="N63" i="1"/>
  <c r="J66" i="1"/>
  <c r="I65" i="1"/>
  <c r="M63" i="1"/>
  <c r="L66" i="1"/>
  <c r="H77" i="1"/>
  <c r="G78" i="1"/>
  <c r="G84" i="1" s="1"/>
  <c r="N79" i="1"/>
  <c r="G90" i="1"/>
  <c r="K90" i="1"/>
  <c r="K91" i="1"/>
  <c r="H93" i="1"/>
  <c r="J90" i="1"/>
  <c r="N90" i="1"/>
  <c r="N91" i="1"/>
  <c r="J93" i="1"/>
  <c r="I93" i="1"/>
  <c r="I92" i="1"/>
  <c r="I90" i="1"/>
  <c r="M90" i="1"/>
  <c r="M91" i="1"/>
  <c r="L93" i="1"/>
  <c r="H90" i="1"/>
  <c r="L90" i="1"/>
  <c r="L91" i="1"/>
  <c r="N92" i="1"/>
  <c r="K93" i="1"/>
  <c r="K92" i="1"/>
  <c r="G59" i="1"/>
  <c r="K59" i="1"/>
  <c r="K85" i="1"/>
  <c r="K83" i="1"/>
  <c r="G64" i="1"/>
  <c r="G91" i="1"/>
  <c r="H65" i="1"/>
  <c r="H92" i="1"/>
  <c r="J59" i="1"/>
  <c r="N59" i="1"/>
  <c r="J64" i="1"/>
  <c r="J91" i="1"/>
  <c r="J65" i="1"/>
  <c r="J92" i="1"/>
  <c r="M66" i="1"/>
  <c r="M93" i="1"/>
  <c r="M65" i="1"/>
  <c r="M92" i="1"/>
  <c r="I59" i="1"/>
  <c r="I84" i="1"/>
  <c r="M59" i="1"/>
  <c r="I64" i="1"/>
  <c r="I72" i="1" s="1"/>
  <c r="I91" i="1"/>
  <c r="L65" i="1"/>
  <c r="L72" i="1" s="1"/>
  <c r="L92" i="1"/>
  <c r="H59" i="1"/>
  <c r="H76" i="1"/>
  <c r="L59" i="1"/>
  <c r="L76" i="1"/>
  <c r="H64" i="1"/>
  <c r="H72" i="1" s="1"/>
  <c r="H91" i="1"/>
  <c r="L77" i="1"/>
  <c r="G65" i="1"/>
  <c r="G92" i="1"/>
  <c r="N78" i="1"/>
  <c r="N66" i="1"/>
  <c r="N72" i="1" s="1"/>
  <c r="M99" i="1" l="1"/>
  <c r="M100" i="1" s="1"/>
  <c r="M98" i="1"/>
  <c r="M97" i="1"/>
  <c r="I97" i="1"/>
  <c r="I99" i="1"/>
  <c r="I100" i="1" s="1"/>
  <c r="I98" i="1"/>
  <c r="G97" i="1"/>
  <c r="G99" i="1"/>
  <c r="G100" i="1" s="1"/>
  <c r="G98" i="1"/>
  <c r="M85" i="1"/>
  <c r="L99" i="1"/>
  <c r="L98" i="1"/>
  <c r="L97" i="1"/>
  <c r="H97" i="1"/>
  <c r="H99" i="1"/>
  <c r="H98" i="1"/>
  <c r="K72" i="1"/>
  <c r="I85" i="1"/>
  <c r="K84" i="1"/>
  <c r="M72" i="1"/>
  <c r="J83" i="1"/>
  <c r="N99" i="1"/>
  <c r="N100" i="1" s="1"/>
  <c r="N98" i="1"/>
  <c r="N97" i="1"/>
  <c r="G83" i="1"/>
  <c r="K98" i="1"/>
  <c r="K97" i="1"/>
  <c r="K99" i="1"/>
  <c r="J98" i="1"/>
  <c r="J97" i="1"/>
  <c r="J99" i="1"/>
  <c r="J84" i="1"/>
  <c r="N100" i="2"/>
  <c r="K100" i="2"/>
  <c r="G100" i="2"/>
  <c r="J100" i="2"/>
  <c r="M100" i="2"/>
  <c r="I100" i="2"/>
  <c r="G73" i="2"/>
  <c r="L86" i="2"/>
  <c r="M86" i="2"/>
  <c r="K73" i="2"/>
  <c r="N73" i="2"/>
  <c r="G86" i="2"/>
  <c r="J86" i="2"/>
  <c r="H86" i="2"/>
  <c r="I73" i="2"/>
  <c r="I86" i="2"/>
  <c r="J73" i="2"/>
  <c r="K86" i="2"/>
  <c r="N86" i="2"/>
  <c r="G71" i="1"/>
  <c r="G85" i="1"/>
  <c r="N71" i="1"/>
  <c r="L71" i="1"/>
  <c r="H71" i="1"/>
  <c r="I71" i="1"/>
  <c r="J72" i="1"/>
  <c r="N84" i="1"/>
  <c r="M83" i="1"/>
  <c r="M86" i="1" s="1"/>
  <c r="I83" i="1"/>
  <c r="G72" i="1"/>
  <c r="M71" i="1"/>
  <c r="J71" i="1"/>
  <c r="K71" i="1"/>
  <c r="K70" i="1"/>
  <c r="L85" i="1"/>
  <c r="L84" i="1"/>
  <c r="L83" i="1"/>
  <c r="H85" i="1"/>
  <c r="H84" i="1"/>
  <c r="H83" i="1"/>
  <c r="I86" i="1"/>
  <c r="N83" i="1"/>
  <c r="N85" i="1"/>
  <c r="J86" i="1"/>
  <c r="K86" i="1"/>
  <c r="G86" i="1"/>
  <c r="L70" i="1"/>
  <c r="L73" i="1" s="1"/>
  <c r="H70" i="1"/>
  <c r="H73" i="1" s="1"/>
  <c r="M70" i="1"/>
  <c r="M73" i="1" s="1"/>
  <c r="I70" i="1"/>
  <c r="I73" i="1" s="1"/>
  <c r="N70" i="1"/>
  <c r="N73" i="1" s="1"/>
  <c r="J70" i="1"/>
  <c r="K73" i="1"/>
  <c r="G70" i="1"/>
  <c r="J100" i="1" l="1"/>
  <c r="H100" i="1"/>
  <c r="K100" i="1"/>
  <c r="L100" i="1"/>
  <c r="G73" i="1"/>
  <c r="J73" i="1"/>
  <c r="L86" i="1"/>
  <c r="N86" i="1"/>
  <c r="H86" i="1"/>
</calcChain>
</file>

<file path=xl/sharedStrings.xml><?xml version="1.0" encoding="utf-8"?>
<sst xmlns="http://schemas.openxmlformats.org/spreadsheetml/2006/main" count="275" uniqueCount="63">
  <si>
    <t>version,4</t>
  </si>
  <si>
    <t>ProtocolHeader</t>
  </si>
  <si>
    <t>,Version,1.0,Label,MTT_005a_d40,ReaderType,0,DateRead,2/7/2020 9:43:26 PM,InstrumentSN,SN: 512734004,</t>
  </si>
  <si>
    <t xml:space="preserve">,Result,0,Prefix,6a_5FU,WellMap,0007FE7FE7FE7FE7FE7FE000,RefWellMap,000000000000000000000000,RunCount,1,Kinetics,False,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</si>
  <si>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</si>
  <si>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</si>
  <si>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</si>
  <si>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</si>
  <si>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</si>
  <si>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</si>
  <si>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,B,X,0.03243709,0.05477874,0.05359163,0.05295505,0.05513574,0.05427945,0.0556712,0.05504088,0.0569228,0.03411177,X</t>
  </si>
  <si>
    <t>,C,X,0.05243451,0.3116567,0.2824011,0.2967408,0.2853297,0.326974,0.3131707,0.2914687,0.3053945,0.09069319,X</t>
  </si>
  <si>
    <t>,D,X,0.053138,0.3099879,0.3288327,0.3515991,0.2854749,0.3129141,0.3076736,0.2978881,0.3112447,0.09530423,X</t>
  </si>
  <si>
    <t>,E,X,0.05374333,0.2956148,0.3231263,0.3006945,0.2577918,0.3224605,0.3039654,0.3148966,0.3084555,0.09382962,X</t>
  </si>
  <si>
    <t>,F,X,0.05055573,0.3032806,0.2938562,0.2782103,0.259755,0.2755995,0.3041523,0.2737282,0.237789,0.03505104,X</t>
  </si>
  <si>
    <t>,G,X,0.03601025,0.05146044,0.05304939,0.05206227,0.05323356,0.05218206,0.05409012,0.05441851,0.05540748,0.03307324,X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</si>
  <si>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</si>
  <si>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</si>
  <si>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</si>
  <si>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</si>
  <si>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</si>
  <si>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</si>
  <si>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</si>
  <si>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</si>
  <si>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</si>
  <si>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</si>
  <si>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</si>
  <si>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</si>
  <si>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</si>
  <si>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</si>
  <si>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</si>
  <si>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</si>
  <si>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</si>
  <si>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d40</t>
  </si>
  <si>
    <t>Agent</t>
  </si>
  <si>
    <t>5-FU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</si>
  <si>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</si>
  <si>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</si>
  <si>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</si>
  <si>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</si>
  <si>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</si>
  <si>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</si>
  <si>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</si>
  <si>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</si>
  <si>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Vehicle 1]</t>
  </si>
  <si>
    <t>Viability [% of vehicle 2]</t>
  </si>
  <si>
    <t>% of vehicle combined</t>
  </si>
  <si>
    <t>Viability [% of vehicle combined]</t>
  </si>
  <si>
    <t>,Read 1</t>
  </si>
  <si>
    <t>,Version,1,Label,CytoTox-Fluor,ReaderType,2,DateRead,2/6/2020 9:15:03 PM,InstrumentSN,SN: 512734004,FluoOpticalKitID,PN:9300-046 SN:31000001DD35142D SIG:BLUE,</t>
  </si>
  <si>
    <t xml:space="preserve">,Result,0,Prefix,6a_5FU,WellMap,0007FE7FE7FE7FE7FE7FE000,RunCount,1,Kinetics,False, </t>
  </si>
  <si>
    <t>,B,X,774.753,774.411,778.297,776.1,779.43,777.371,776.542,772.904,774.516,768.673,X</t>
  </si>
  <si>
    <t>,C,X,771.51,3546.04,3647.99,3520.34,3521.59,3531.6,3508.11,3605.14,3695.04,2620.03,X</t>
  </si>
  <si>
    <t>,D,X,806.998,3368.7,3795.96,3371.55,3422.93,3589.07,3382.83,3404.47,3856.02,2585.86,X</t>
  </si>
  <si>
    <t>,E,X,771.802,3665,3664.2,3642.22,3595.38,3288.07,3444.65,3724.71,3599.42,2611.25,X</t>
  </si>
  <si>
    <t>,F,X,783.398,3958.16,3342.17,3932.41,3318.43,3365.5,3743.67,3107,3462.23,803.425,X</t>
  </si>
  <si>
    <t>,G,X,777.074,778.631,775.91,783.344,778.7,779.493,778.33,775.16,776.143,772.485,X</t>
  </si>
  <si>
    <t>Cytotox</t>
  </si>
  <si>
    <t>Live/Dead</t>
  </si>
  <si>
    <t>% of Vehicle</t>
  </si>
  <si>
    <t>Vehicle combined</t>
  </si>
  <si>
    <t>40) Exp_20200205</t>
  </si>
  <si>
    <t>iPSC_DSN_005A_20191209_d40_Thawed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</si>
</sst>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14" fontId="0" fillId="0" borderId="0" xfId="0" applyNumberFormat="1"/>
    <xf numFmtId="0" fontId="16" fillId="0" borderId="0" xfId="0" applyFon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0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428625</xdr:colOff>
      <xdr:row>4</xdr:row>
      <xdr:rowOff>47625</xdr:rowOff>
    </xdr:from>
    <xdr:to>
      <xdr:col>15</xdr:col>
      <xdr:colOff>723900</xdr:colOff>
      <xdr:row>23</xdr:row>
      <xdr:rowOff>78581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809625"/>
          <a:ext cx="4867275" cy="36504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4</xdr:row>
      <xdr:rowOff>57150</xdr:rowOff>
    </xdr:from>
    <xdr:to>
      <xdr:col>13</xdr:col>
      <xdr:colOff>38100</xdr:colOff>
      <xdr:row>22</xdr:row>
      <xdr:rowOff>28575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D223BEA-9DCC-401B-81CF-8F6D1AD88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48325" y="819150"/>
          <a:ext cx="4533900" cy="3400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219075</xdr:colOff>
      <xdr:row>0</xdr:row>
      <xdr:rowOff>104775</xdr:rowOff>
    </xdr:from>
    <xdr:to>
      <xdr:col>9</xdr:col>
      <xdr:colOff>752475</xdr:colOff>
      <xdr:row>14</xdr:row>
      <xdr:rowOff>123825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0F7FCD4-7109-4042-BD7C-26E66A7F5E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9075" y="104775"/>
          <a:ext cx="3581400" cy="26860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66674</xdr:colOff>
          <xdr:row>0</xdr:row>
          <xdr:rowOff>123824</xdr:rowOff>
        </xdr:from>
        <xdr:to>
          <xdr:col>14</xdr:col>
          <xdr:colOff>428625</xdr:colOff>
          <xdr:row>14</xdr:row>
          <xdr:rowOff>120391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4D0DC0F3-A098-4FE4-89A7-4BA1D0FC74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0"/>
  <sheetViews>
    <sheetView topLeftCell="A79" workbookViewId="0">
      <selection activeCell="B34" sqref="B34"/>
    </sheetView>
  </sheetViews>
  <sheetFormatPr baseColWidth="10" defaultRowHeight="15" x14ac:dyDescent="0.25"/>
  <cols>
    <col min="5" max="5" width="15.42578125" customWidth="1"/>
  </cols>
  <sheetData>
    <row r="1" spans="1:31" x14ac:dyDescent="0.25">
      <c r="B1" t="s">
        <v>0</v>
      </c>
    </row>
    <row r="2" spans="1:31" x14ac:dyDescent="0.25">
      <c r="A2" t="s">
        <v>1</v>
      </c>
    </row>
    <row r="3" spans="1:31" x14ac:dyDescent="0.25">
      <c r="A3" t="s">
        <v>2</v>
      </c>
    </row>
    <row r="4" spans="1:31" x14ac:dyDescent="0.25">
      <c r="A4" t="s">
        <v>3</v>
      </c>
    </row>
    <row r="6" spans="1:31" x14ac:dyDescent="0.25">
      <c r="A6" t="s">
        <v>4</v>
      </c>
    </row>
    <row r="7" spans="1:31" x14ac:dyDescent="0.25">
      <c r="A7" t="s">
        <v>5</v>
      </c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</row>
    <row r="8" spans="1:31" x14ac:dyDescent="0.25"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31" x14ac:dyDescent="0.25">
      <c r="A9" t="s">
        <v>6</v>
      </c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31" x14ac:dyDescent="0.25">
      <c r="A10" t="s">
        <v>7</v>
      </c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31" x14ac:dyDescent="0.25">
      <c r="A11" t="s">
        <v>8</v>
      </c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31" x14ac:dyDescent="0.25">
      <c r="A12" t="s">
        <v>9</v>
      </c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31" x14ac:dyDescent="0.25">
      <c r="A13" t="s">
        <v>10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31" x14ac:dyDescent="0.25">
      <c r="A14" t="s">
        <v>11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31" x14ac:dyDescent="0.25">
      <c r="A15" t="s">
        <v>12</v>
      </c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31" x14ac:dyDescent="0.25">
      <c r="A16" t="s">
        <v>13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x14ac:dyDescent="0.25">
      <c r="A17" t="s">
        <v>14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x14ac:dyDescent="0.25">
      <c r="A18" t="s">
        <v>15</v>
      </c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x14ac:dyDescent="0.25">
      <c r="A19" t="s">
        <v>16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x14ac:dyDescent="0.25"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x14ac:dyDescent="0.25"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x14ac:dyDescent="0.25">
      <c r="A22" s="2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x14ac:dyDescent="0.25">
      <c r="C23" s="1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x14ac:dyDescent="0.25">
      <c r="C24" s="1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x14ac:dyDescent="0.25">
      <c r="A25" s="2" t="s">
        <v>61</v>
      </c>
      <c r="F25" s="3"/>
      <c r="G25" s="3" t="s">
        <v>21</v>
      </c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3" t="s">
        <v>27</v>
      </c>
      <c r="N25" s="3" t="s">
        <v>28</v>
      </c>
      <c r="O25" s="3" t="s">
        <v>29</v>
      </c>
      <c r="P25" s="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x14ac:dyDescent="0.25">
      <c r="A26" t="s">
        <v>30</v>
      </c>
      <c r="C26" t="s">
        <v>62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x14ac:dyDescent="0.25">
      <c r="A27" t="s">
        <v>31</v>
      </c>
      <c r="C27" s="1">
        <v>43807</v>
      </c>
      <c r="F27" s="5">
        <v>3.2437090000000002E-2</v>
      </c>
      <c r="G27" s="5">
        <v>5.4778739999999999E-2</v>
      </c>
      <c r="H27" s="6">
        <v>5.3591630000000001E-2</v>
      </c>
      <c r="I27" s="6">
        <v>5.2955049999999997E-2</v>
      </c>
      <c r="J27" s="6">
        <v>5.5135740000000003E-2</v>
      </c>
      <c r="K27" s="6">
        <v>5.427945E-2</v>
      </c>
      <c r="L27" s="6">
        <v>5.5671199999999997E-2</v>
      </c>
      <c r="M27" s="6">
        <v>5.504088E-2</v>
      </c>
      <c r="N27" s="6">
        <v>5.6922800000000003E-2</v>
      </c>
      <c r="O27" s="6">
        <v>3.411177E-2</v>
      </c>
      <c r="P27" s="6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x14ac:dyDescent="0.25">
      <c r="A28" t="s">
        <v>32</v>
      </c>
      <c r="C28" t="s">
        <v>33</v>
      </c>
      <c r="F28" s="7">
        <v>5.2434509999999997E-2</v>
      </c>
      <c r="G28" s="8">
        <v>0.31165670000000001</v>
      </c>
      <c r="H28" s="9">
        <v>0.28240110000000002</v>
      </c>
      <c r="I28" s="9">
        <v>0.29674080000000003</v>
      </c>
      <c r="J28" s="9">
        <v>0.28532970000000002</v>
      </c>
      <c r="K28" s="9">
        <v>0.32697399999999999</v>
      </c>
      <c r="L28" s="9">
        <v>0.31317070000000002</v>
      </c>
      <c r="M28" s="9">
        <v>0.29146870000000002</v>
      </c>
      <c r="N28" s="9">
        <v>0.30539450000000001</v>
      </c>
      <c r="O28" s="10">
        <v>9.0693190000000007E-2</v>
      </c>
      <c r="P28" s="11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x14ac:dyDescent="0.25">
      <c r="A29" t="s">
        <v>34</v>
      </c>
      <c r="C29" t="s">
        <v>35</v>
      </c>
      <c r="F29" s="7">
        <v>5.3137999999999998E-2</v>
      </c>
      <c r="G29" s="12">
        <v>0.30998789999999998</v>
      </c>
      <c r="H29" s="4">
        <v>0.32883269999999998</v>
      </c>
      <c r="I29" s="4">
        <v>0.3515991</v>
      </c>
      <c r="J29" s="4">
        <v>0.28547489999999998</v>
      </c>
      <c r="K29" s="4">
        <v>0.31291409999999997</v>
      </c>
      <c r="L29" s="4">
        <v>0.30767359999999999</v>
      </c>
      <c r="M29" s="4">
        <v>0.29788809999999999</v>
      </c>
      <c r="N29" s="4">
        <v>0.31124469999999999</v>
      </c>
      <c r="O29" s="13">
        <v>9.5304230000000004E-2</v>
      </c>
      <c r="P29" s="14"/>
    </row>
    <row r="30" spans="1:31" x14ac:dyDescent="0.25">
      <c r="A30" t="s">
        <v>18</v>
      </c>
      <c r="C30" s="1">
        <v>43866</v>
      </c>
      <c r="F30" s="7">
        <v>5.3743329999999999E-2</v>
      </c>
      <c r="G30" s="12">
        <v>0.29561480000000001</v>
      </c>
      <c r="H30" s="4">
        <v>0.32312629999999998</v>
      </c>
      <c r="I30" s="4">
        <v>0.30069449999999998</v>
      </c>
      <c r="J30" s="4">
        <v>0.25779180000000002</v>
      </c>
      <c r="K30" s="4">
        <v>0.32246049999999998</v>
      </c>
      <c r="L30" s="4">
        <v>0.3039654</v>
      </c>
      <c r="M30" s="4">
        <v>0.31489660000000003</v>
      </c>
      <c r="N30" s="4">
        <v>0.30845549999999999</v>
      </c>
      <c r="O30" s="4">
        <v>9.3829620000000002E-2</v>
      </c>
      <c r="P30" s="14"/>
    </row>
    <row r="31" spans="1:31" x14ac:dyDescent="0.25">
      <c r="A31" t="s">
        <v>19</v>
      </c>
      <c r="C31" t="s">
        <v>20</v>
      </c>
      <c r="F31" s="7">
        <v>5.055573E-2</v>
      </c>
      <c r="G31" s="15">
        <v>0.30328060000000001</v>
      </c>
      <c r="H31" s="16">
        <v>0.29385620000000001</v>
      </c>
      <c r="I31" s="16">
        <v>0.27821030000000002</v>
      </c>
      <c r="J31" s="16">
        <v>0.25975500000000001</v>
      </c>
      <c r="K31" s="16">
        <v>0.2755995</v>
      </c>
      <c r="L31" s="16">
        <v>0.30415229999999999</v>
      </c>
      <c r="M31" s="16">
        <v>0.27372819999999998</v>
      </c>
      <c r="N31" s="16">
        <v>0.237789</v>
      </c>
      <c r="O31" s="16">
        <v>3.5051039999999999E-2</v>
      </c>
      <c r="P31" s="17"/>
    </row>
    <row r="32" spans="1:31" x14ac:dyDescent="0.25">
      <c r="A32" s="2" t="s">
        <v>36</v>
      </c>
      <c r="F32">
        <v>3.6010250000000001E-2</v>
      </c>
      <c r="G32">
        <v>5.1460440000000003E-2</v>
      </c>
      <c r="H32" s="18">
        <v>5.3049390000000002E-2</v>
      </c>
      <c r="I32" s="18">
        <v>5.2062270000000001E-2</v>
      </c>
      <c r="J32" s="18">
        <v>5.3233559999999999E-2</v>
      </c>
      <c r="K32" s="18">
        <v>5.2182060000000002E-2</v>
      </c>
      <c r="L32" s="18">
        <v>5.4090119999999998E-2</v>
      </c>
      <c r="M32" s="18">
        <v>5.4418510000000003E-2</v>
      </c>
      <c r="N32" s="18">
        <v>5.5407480000000002E-2</v>
      </c>
      <c r="O32" s="18">
        <v>3.3073239999999997E-2</v>
      </c>
      <c r="P32" s="18"/>
    </row>
    <row r="35" spans="4:17" x14ac:dyDescent="0.25">
      <c r="F35" t="s">
        <v>37</v>
      </c>
      <c r="G35">
        <f t="shared" ref="G35" si="0">AVERAGE(G28:G31)</f>
        <v>0.30513500000000005</v>
      </c>
      <c r="H35">
        <f>AVERAGE(H28:H31)</f>
        <v>0.30705407499999998</v>
      </c>
      <c r="I35">
        <f t="shared" ref="I35:N35" si="1">AVERAGE(I28:I31)</f>
        <v>0.30681117499999999</v>
      </c>
      <c r="J35">
        <f t="shared" si="1"/>
        <v>0.27208785000000002</v>
      </c>
      <c r="K35">
        <f t="shared" si="1"/>
        <v>0.30948702499999997</v>
      </c>
      <c r="L35">
        <f t="shared" si="1"/>
        <v>0.30724049999999997</v>
      </c>
      <c r="M35">
        <f t="shared" si="1"/>
        <v>0.29449539999999996</v>
      </c>
      <c r="N35">
        <f t="shared" si="1"/>
        <v>0.29072092500000002</v>
      </c>
      <c r="O35">
        <f>AVERAGE(O28:O30)</f>
        <v>9.3275680000000014E-2</v>
      </c>
    </row>
    <row r="36" spans="4:17" x14ac:dyDescent="0.25">
      <c r="F36" t="s">
        <v>38</v>
      </c>
      <c r="G36">
        <f t="shared" ref="G36" si="2">G35/1000</f>
        <v>3.0513500000000005E-4</v>
      </c>
      <c r="H36">
        <f>H35/1000</f>
        <v>3.0705407499999999E-4</v>
      </c>
      <c r="I36">
        <f t="shared" ref="I36:O36" si="3">I35/1000</f>
        <v>3.0681117499999999E-4</v>
      </c>
      <c r="J36">
        <f t="shared" si="3"/>
        <v>2.7208785000000003E-4</v>
      </c>
      <c r="K36">
        <f t="shared" si="3"/>
        <v>3.0948702499999995E-4</v>
      </c>
      <c r="L36">
        <f t="shared" si="3"/>
        <v>3.0724049999999997E-4</v>
      </c>
      <c r="M36">
        <f t="shared" si="3"/>
        <v>2.9449539999999995E-4</v>
      </c>
      <c r="N36">
        <f t="shared" si="3"/>
        <v>2.90720925E-4</v>
      </c>
      <c r="O36">
        <f t="shared" si="3"/>
        <v>9.3275680000000011E-5</v>
      </c>
    </row>
    <row r="37" spans="4:17" x14ac:dyDescent="0.25">
      <c r="F37" t="s">
        <v>39</v>
      </c>
      <c r="G37">
        <f t="shared" ref="G37" si="4">MEDIAN(G28:G31)</f>
        <v>0.30663425</v>
      </c>
      <c r="H37">
        <f>MEDIAN(H28:H31)</f>
        <v>0.30849124999999999</v>
      </c>
      <c r="I37">
        <f t="shared" ref="I37:O37" si="5">MEDIAN(I28:I31)</f>
        <v>0.29871765</v>
      </c>
      <c r="J37">
        <f t="shared" si="5"/>
        <v>0.27254235000000004</v>
      </c>
      <c r="K37">
        <f t="shared" si="5"/>
        <v>0.31768730000000001</v>
      </c>
      <c r="L37">
        <f t="shared" si="5"/>
        <v>0.30591294999999996</v>
      </c>
      <c r="M37">
        <f t="shared" si="5"/>
        <v>0.29467840000000001</v>
      </c>
      <c r="N37">
        <f t="shared" si="5"/>
        <v>0.306925</v>
      </c>
      <c r="O37">
        <f t="shared" si="5"/>
        <v>9.2261405000000005E-2</v>
      </c>
    </row>
    <row r="38" spans="4:17" x14ac:dyDescent="0.25">
      <c r="F38" t="s">
        <v>40</v>
      </c>
      <c r="G38">
        <f t="shared" ref="G38" si="6">G37/1000</f>
        <v>3.0663425E-4</v>
      </c>
      <c r="H38">
        <f>H37/1000</f>
        <v>3.0849125000000002E-4</v>
      </c>
      <c r="I38">
        <f t="shared" ref="I38:O38" si="7">I37/1000</f>
        <v>2.9871765E-4</v>
      </c>
      <c r="J38">
        <f t="shared" si="7"/>
        <v>2.7254235000000003E-4</v>
      </c>
      <c r="K38">
        <f t="shared" si="7"/>
        <v>3.1768730000000003E-4</v>
      </c>
      <c r="L38">
        <f t="shared" si="7"/>
        <v>3.0591294999999998E-4</v>
      </c>
      <c r="M38">
        <f t="shared" si="7"/>
        <v>2.9467840000000001E-4</v>
      </c>
      <c r="N38">
        <f t="shared" si="7"/>
        <v>3.0692499999999999E-4</v>
      </c>
      <c r="O38">
        <f t="shared" si="7"/>
        <v>9.2261405000000011E-5</v>
      </c>
    </row>
    <row r="39" spans="4:17" x14ac:dyDescent="0.25">
      <c r="F39" t="s">
        <v>41</v>
      </c>
      <c r="G39">
        <f t="shared" ref="G39" si="8">STDEV(G28:G31)</f>
        <v>7.3065317057182857E-3</v>
      </c>
      <c r="H39">
        <f>STDEV(H28:H31)</f>
        <v>2.2469075075219103E-2</v>
      </c>
      <c r="I39">
        <f t="shared" ref="I39:O39" si="9">STDEV(I28:I31)</f>
        <v>3.1426074324078394E-2</v>
      </c>
      <c r="J39">
        <f t="shared" si="9"/>
        <v>1.539519333915621E-2</v>
      </c>
      <c r="K39">
        <f t="shared" si="9"/>
        <v>2.3339626831546237E-2</v>
      </c>
      <c r="L39">
        <f t="shared" si="9"/>
        <v>4.3057367507392729E-3</v>
      </c>
      <c r="M39">
        <f t="shared" si="9"/>
        <v>1.7011338213673861E-2</v>
      </c>
      <c r="N39">
        <f t="shared" si="9"/>
        <v>3.5368738447803826E-2</v>
      </c>
      <c r="O39">
        <f t="shared" si="9"/>
        <v>2.9175747043125842E-2</v>
      </c>
    </row>
    <row r="40" spans="4:17" x14ac:dyDescent="0.25">
      <c r="F40" t="s">
        <v>42</v>
      </c>
      <c r="G40">
        <f t="shared" ref="G40" si="10">G39/G35*100</f>
        <v>2.3945242944002767</v>
      </c>
      <c r="H40">
        <f>H39/H35*100</f>
        <v>7.3176280351332599</v>
      </c>
      <c r="I40">
        <f t="shared" ref="I40:O40" si="11">I39/I35*100</f>
        <v>10.242806287638771</v>
      </c>
      <c r="J40">
        <f t="shared" si="11"/>
        <v>5.6581700870348337</v>
      </c>
      <c r="K40">
        <f t="shared" si="11"/>
        <v>7.5413910588161936</v>
      </c>
      <c r="L40">
        <f t="shared" si="11"/>
        <v>1.40142225739747</v>
      </c>
      <c r="M40">
        <f t="shared" si="11"/>
        <v>5.7764359693475225</v>
      </c>
      <c r="N40">
        <f t="shared" si="11"/>
        <v>12.165872975192213</v>
      </c>
      <c r="O40">
        <f t="shared" si="11"/>
        <v>31.279050491109622</v>
      </c>
    </row>
    <row r="43" spans="4:17" x14ac:dyDescent="0.25">
      <c r="D43" t="s">
        <v>43</v>
      </c>
    </row>
    <row r="44" spans="4:17" x14ac:dyDescent="0.25">
      <c r="F44" s="3"/>
      <c r="G44" s="3" t="s">
        <v>21</v>
      </c>
      <c r="H44" s="3" t="s">
        <v>22</v>
      </c>
      <c r="I44" s="3" t="s">
        <v>23</v>
      </c>
      <c r="J44" s="3" t="s">
        <v>24</v>
      </c>
      <c r="K44" s="3" t="s">
        <v>25</v>
      </c>
      <c r="L44" s="3" t="s">
        <v>26</v>
      </c>
      <c r="M44" s="3" t="s">
        <v>27</v>
      </c>
      <c r="N44" s="3" t="s">
        <v>28</v>
      </c>
      <c r="O44" s="3" t="s">
        <v>29</v>
      </c>
      <c r="P44" s="3"/>
    </row>
    <row r="47" spans="4:17" x14ac:dyDescent="0.25">
      <c r="G47">
        <f>G28-$O$35</f>
        <v>0.21838101999999998</v>
      </c>
      <c r="H47">
        <f t="shared" ref="H47:N47" si="12">H28-$O$35</f>
        <v>0.18912541999999999</v>
      </c>
      <c r="I47">
        <f t="shared" si="12"/>
        <v>0.20346512</v>
      </c>
      <c r="J47">
        <f t="shared" si="12"/>
        <v>0.19205401999999999</v>
      </c>
      <c r="K47">
        <f t="shared" si="12"/>
        <v>0.23369831999999996</v>
      </c>
      <c r="L47">
        <f t="shared" si="12"/>
        <v>0.21989502</v>
      </c>
      <c r="M47">
        <f t="shared" si="12"/>
        <v>0.19819302</v>
      </c>
      <c r="N47">
        <f t="shared" si="12"/>
        <v>0.21211881999999999</v>
      </c>
      <c r="Q47" s="2" t="s">
        <v>46</v>
      </c>
    </row>
    <row r="48" spans="4:17" x14ac:dyDescent="0.25">
      <c r="G48">
        <f t="shared" ref="G48:N50" si="13">G29-$O$35</f>
        <v>0.21671221999999996</v>
      </c>
      <c r="H48">
        <f t="shared" si="13"/>
        <v>0.23555701999999995</v>
      </c>
      <c r="I48">
        <f t="shared" si="13"/>
        <v>0.25832341999999997</v>
      </c>
      <c r="J48">
        <f>J29-$O$35</f>
        <v>0.19219921999999995</v>
      </c>
      <c r="K48">
        <f t="shared" si="13"/>
        <v>0.21963841999999995</v>
      </c>
      <c r="L48">
        <f t="shared" si="13"/>
        <v>0.21439791999999996</v>
      </c>
      <c r="M48">
        <f t="shared" si="13"/>
        <v>0.20461241999999996</v>
      </c>
      <c r="N48">
        <f t="shared" si="13"/>
        <v>0.21796901999999996</v>
      </c>
      <c r="Q48">
        <f>AVERAGE(G47:H50)</f>
        <v>0.21281885749999996</v>
      </c>
    </row>
    <row r="49" spans="4:16" x14ac:dyDescent="0.25">
      <c r="G49">
        <f t="shared" si="13"/>
        <v>0.20233911999999998</v>
      </c>
      <c r="H49">
        <f t="shared" si="13"/>
        <v>0.22985061999999995</v>
      </c>
      <c r="I49">
        <f t="shared" si="13"/>
        <v>0.20741881999999995</v>
      </c>
      <c r="J49">
        <f t="shared" si="13"/>
        <v>0.16451611999999999</v>
      </c>
      <c r="K49">
        <f t="shared" si="13"/>
        <v>0.22918481999999996</v>
      </c>
      <c r="L49">
        <f t="shared" si="13"/>
        <v>0.21068971999999997</v>
      </c>
      <c r="M49">
        <f t="shared" si="13"/>
        <v>0.22162092</v>
      </c>
      <c r="N49">
        <f t="shared" si="13"/>
        <v>0.21517981999999997</v>
      </c>
    </row>
    <row r="50" spans="4:16" x14ac:dyDescent="0.25">
      <c r="G50">
        <f t="shared" si="13"/>
        <v>0.21000491999999998</v>
      </c>
      <c r="H50">
        <f t="shared" si="13"/>
        <v>0.20058051999999998</v>
      </c>
      <c r="I50">
        <f t="shared" si="13"/>
        <v>0.18493461999999999</v>
      </c>
      <c r="J50">
        <f t="shared" si="13"/>
        <v>0.16647931999999999</v>
      </c>
      <c r="K50">
        <f t="shared" si="13"/>
        <v>0.18232381999999997</v>
      </c>
      <c r="L50">
        <f t="shared" si="13"/>
        <v>0.21087661999999996</v>
      </c>
      <c r="M50">
        <f t="shared" si="13"/>
        <v>0.18045251999999995</v>
      </c>
      <c r="N50">
        <f t="shared" si="13"/>
        <v>0.14451332</v>
      </c>
    </row>
    <row r="53" spans="4:16" x14ac:dyDescent="0.25"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25</v>
      </c>
      <c r="L53" s="3" t="s">
        <v>26</v>
      </c>
      <c r="M53" s="3" t="s">
        <v>27</v>
      </c>
      <c r="N53" s="3" t="s">
        <v>28</v>
      </c>
      <c r="O53" s="3" t="s">
        <v>29</v>
      </c>
      <c r="P53" s="3"/>
    </row>
    <row r="54" spans="4:16" x14ac:dyDescent="0.25">
      <c r="F54" t="s">
        <v>37</v>
      </c>
      <c r="G54">
        <f>AVERAGE(G47:G50)</f>
        <v>0.21185931999999996</v>
      </c>
      <c r="H54">
        <f>AVERAGE(H47:H50)</f>
        <v>0.21377839499999995</v>
      </c>
      <c r="I54">
        <f>AVERAGE(I47:I50)</f>
        <v>0.21353549499999996</v>
      </c>
      <c r="J54">
        <f t="shared" ref="J54:N54" si="14">AVERAGE(J47:J50)</f>
        <v>0.17881216999999996</v>
      </c>
      <c r="K54">
        <f t="shared" si="14"/>
        <v>0.21621134499999994</v>
      </c>
      <c r="L54">
        <f t="shared" si="14"/>
        <v>0.21396481999999997</v>
      </c>
      <c r="M54">
        <f t="shared" si="14"/>
        <v>0.20121971999999999</v>
      </c>
      <c r="N54">
        <f t="shared" si="14"/>
        <v>0.19744524499999999</v>
      </c>
    </row>
    <row r="55" spans="4:16" x14ac:dyDescent="0.25">
      <c r="F55" t="s">
        <v>38</v>
      </c>
      <c r="G55">
        <f>G54/1000</f>
        <v>2.1185931999999997E-4</v>
      </c>
      <c r="H55">
        <f>H54/1000</f>
        <v>2.1377839499999997E-4</v>
      </c>
      <c r="I55">
        <f t="shared" ref="I55:N55" si="15">I54/1000</f>
        <v>2.1353549499999997E-4</v>
      </c>
      <c r="J55">
        <f t="shared" si="15"/>
        <v>1.7881216999999995E-4</v>
      </c>
      <c r="K55">
        <f t="shared" si="15"/>
        <v>2.1621134499999996E-4</v>
      </c>
      <c r="L55">
        <f t="shared" si="15"/>
        <v>2.1396481999999998E-4</v>
      </c>
      <c r="M55">
        <f t="shared" si="15"/>
        <v>2.0121971999999998E-4</v>
      </c>
      <c r="N55">
        <f t="shared" si="15"/>
        <v>1.97445245E-4</v>
      </c>
    </row>
    <row r="56" spans="4:16" x14ac:dyDescent="0.25">
      <c r="F56" t="s">
        <v>39</v>
      </c>
      <c r="G56">
        <f>MEDIAN(G47:G50)</f>
        <v>0.21335856999999997</v>
      </c>
      <c r="H56">
        <f>MEDIAN(H47:H50)</f>
        <v>0.21521556999999997</v>
      </c>
      <c r="I56">
        <f t="shared" ref="I56:N56" si="16">MEDIAN(I47:I50)</f>
        <v>0.20544196999999997</v>
      </c>
      <c r="J56">
        <f>MEDIAN(J47:J50)</f>
        <v>0.17926666999999999</v>
      </c>
      <c r="K56">
        <f t="shared" si="16"/>
        <v>0.22441161999999995</v>
      </c>
      <c r="L56">
        <f t="shared" si="16"/>
        <v>0.21263726999999996</v>
      </c>
      <c r="M56">
        <f t="shared" si="16"/>
        <v>0.20140271999999998</v>
      </c>
      <c r="N56">
        <f t="shared" si="16"/>
        <v>0.21364931999999998</v>
      </c>
    </row>
    <row r="57" spans="4:16" x14ac:dyDescent="0.25">
      <c r="F57" t="s">
        <v>40</v>
      </c>
      <c r="G57">
        <f>G56/1000</f>
        <v>2.1335856999999997E-4</v>
      </c>
      <c r="H57">
        <f>H56/1000</f>
        <v>2.1521556999999996E-4</v>
      </c>
      <c r="I57">
        <f t="shared" ref="I57:N57" si="17">I56/1000</f>
        <v>2.0544196999999997E-4</v>
      </c>
      <c r="J57">
        <f t="shared" si="17"/>
        <v>1.7926666999999998E-4</v>
      </c>
      <c r="K57">
        <f t="shared" si="17"/>
        <v>2.2441161999999995E-4</v>
      </c>
      <c r="L57">
        <f t="shared" si="17"/>
        <v>2.1263726999999996E-4</v>
      </c>
      <c r="M57">
        <f t="shared" si="17"/>
        <v>2.0140271999999999E-4</v>
      </c>
      <c r="N57">
        <f t="shared" si="17"/>
        <v>2.1364931999999997E-4</v>
      </c>
    </row>
    <row r="58" spans="4:16" x14ac:dyDescent="0.25">
      <c r="F58" t="s">
        <v>41</v>
      </c>
      <c r="G58">
        <f>STDEV(G47:G50)</f>
        <v>7.3065317057182848E-3</v>
      </c>
      <c r="H58">
        <f>STDEV(H47:H50)</f>
        <v>2.2469075075219103E-2</v>
      </c>
      <c r="I58">
        <f t="shared" ref="I58:N58" si="18">STDEV(I47:I50)</f>
        <v>3.142607432407836E-2</v>
      </c>
      <c r="J58">
        <f t="shared" si="18"/>
        <v>1.539519333915621E-2</v>
      </c>
      <c r="K58">
        <f t="shared" si="18"/>
        <v>2.3339626831546237E-2</v>
      </c>
      <c r="L58">
        <f t="shared" si="18"/>
        <v>4.3057367507392738E-3</v>
      </c>
      <c r="M58">
        <f t="shared" si="18"/>
        <v>1.7011338213673861E-2</v>
      </c>
      <c r="N58">
        <f t="shared" si="18"/>
        <v>3.5368738447803826E-2</v>
      </c>
    </row>
    <row r="59" spans="4:16" x14ac:dyDescent="0.25">
      <c r="F59" t="s">
        <v>42</v>
      </c>
      <c r="G59">
        <f>G58/G54*100</f>
        <v>3.4487657685856288</v>
      </c>
      <c r="H59">
        <f>H58/H54*100</f>
        <v>10.510451757867818</v>
      </c>
      <c r="I59">
        <f t="shared" ref="I59:N59" si="19">I58/I54*100</f>
        <v>14.71702600266919</v>
      </c>
      <c r="J59">
        <f t="shared" si="19"/>
        <v>8.6097010841914248</v>
      </c>
      <c r="K59">
        <f t="shared" si="19"/>
        <v>10.794820610151721</v>
      </c>
      <c r="L59">
        <f t="shared" si="19"/>
        <v>2.0123573355373443</v>
      </c>
      <c r="M59">
        <f t="shared" si="19"/>
        <v>8.4541108663076674</v>
      </c>
      <c r="N59">
        <f t="shared" si="19"/>
        <v>17.913188260271259</v>
      </c>
    </row>
    <row r="62" spans="4:16" x14ac:dyDescent="0.25">
      <c r="D62" t="s">
        <v>44</v>
      </c>
    </row>
    <row r="63" spans="4:16" x14ac:dyDescent="0.25">
      <c r="G63">
        <f>G47/$G$54*100</f>
        <v>103.07831630914326</v>
      </c>
      <c r="H63">
        <f t="shared" ref="H63:N63" si="20">H47/$G$54*100</f>
        <v>89.269341561183154</v>
      </c>
      <c r="I63">
        <f t="shared" si="20"/>
        <v>96.037842470182582</v>
      </c>
      <c r="J63">
        <f t="shared" si="20"/>
        <v>90.65167395043089</v>
      </c>
      <c r="K63">
        <f t="shared" si="20"/>
        <v>110.30825549709118</v>
      </c>
      <c r="L63">
        <f t="shared" si="20"/>
        <v>103.79294146700747</v>
      </c>
      <c r="M63">
        <f t="shared" si="20"/>
        <v>93.549351522510321</v>
      </c>
      <c r="N63">
        <f t="shared" si="20"/>
        <v>100.12248694086247</v>
      </c>
    </row>
    <row r="64" spans="4:16" x14ac:dyDescent="0.25">
      <c r="G64">
        <f t="shared" ref="G64:N66" si="21">G48/$G$54*100</f>
        <v>102.29062379696113</v>
      </c>
      <c r="H64">
        <f t="shared" si="21"/>
        <v>111.18558296137266</v>
      </c>
      <c r="I64">
        <f t="shared" si="21"/>
        <v>121.93158176850562</v>
      </c>
      <c r="J64">
        <f t="shared" si="21"/>
        <v>90.720209995953923</v>
      </c>
      <c r="K64">
        <f t="shared" si="21"/>
        <v>103.67182335901011</v>
      </c>
      <c r="L64">
        <f t="shared" si="21"/>
        <v>101.19824796945444</v>
      </c>
      <c r="M64">
        <f t="shared" si="21"/>
        <v>96.579381072307797</v>
      </c>
      <c r="N64">
        <f t="shared" si="21"/>
        <v>102.88384764002829</v>
      </c>
    </row>
    <row r="65" spans="4:16" x14ac:dyDescent="0.25">
      <c r="G65">
        <f t="shared" si="21"/>
        <v>95.506357709446064</v>
      </c>
      <c r="H65">
        <f t="shared" si="21"/>
        <v>108.49209749186393</v>
      </c>
      <c r="I65">
        <f t="shared" si="21"/>
        <v>97.90403367668695</v>
      </c>
      <c r="J65">
        <f>J49/$G$54*100</f>
        <v>77.653473068827012</v>
      </c>
      <c r="K65">
        <f t="shared" si="21"/>
        <v>108.1778323464835</v>
      </c>
      <c r="L65">
        <f t="shared" si="21"/>
        <v>99.447935545153271</v>
      </c>
      <c r="M65">
        <f t="shared" si="21"/>
        <v>104.60758582629268</v>
      </c>
      <c r="N65">
        <f t="shared" si="21"/>
        <v>101.56731363057334</v>
      </c>
    </row>
    <row r="66" spans="4:16" x14ac:dyDescent="0.25">
      <c r="G66">
        <f t="shared" si="21"/>
        <v>99.124702184449575</v>
      </c>
      <c r="H66">
        <f t="shared" si="21"/>
        <v>94.676278579578195</v>
      </c>
      <c r="I66">
        <f t="shared" si="21"/>
        <v>87.291236467671112</v>
      </c>
      <c r="J66">
        <f t="shared" si="21"/>
        <v>78.580125717386423</v>
      </c>
      <c r="K66">
        <f t="shared" si="21"/>
        <v>86.058909279988256</v>
      </c>
      <c r="L66">
        <f t="shared" si="21"/>
        <v>99.536154463254206</v>
      </c>
      <c r="M66">
        <f t="shared" si="21"/>
        <v>85.17563447291343</v>
      </c>
      <c r="N66">
        <f t="shared" si="21"/>
        <v>68.211924781029225</v>
      </c>
    </row>
    <row r="69" spans="4:16" x14ac:dyDescent="0.25">
      <c r="F69" s="3"/>
      <c r="G69" s="3" t="s">
        <v>21</v>
      </c>
      <c r="H69" s="3" t="s">
        <v>22</v>
      </c>
      <c r="I69" s="3" t="s">
        <v>23</v>
      </c>
      <c r="J69" s="3" t="s">
        <v>24</v>
      </c>
      <c r="K69" s="3" t="s">
        <v>25</v>
      </c>
      <c r="L69" s="3" t="s">
        <v>26</v>
      </c>
      <c r="M69" s="3" t="s">
        <v>27</v>
      </c>
      <c r="N69" s="3" t="s">
        <v>28</v>
      </c>
      <c r="O69" s="3" t="s">
        <v>29</v>
      </c>
      <c r="P69" s="3" t="s">
        <v>29</v>
      </c>
    </row>
    <row r="70" spans="4:16" x14ac:dyDescent="0.25">
      <c r="F70" t="s">
        <v>37</v>
      </c>
      <c r="G70">
        <f t="shared" ref="G70" si="22">AVERAGE(G63:G66)</f>
        <v>100</v>
      </c>
      <c r="H70">
        <f>AVERAGE(H63:H66)</f>
        <v>100.90582514849949</v>
      </c>
      <c r="I70">
        <f t="shared" ref="I70:N70" si="23">AVERAGE(I63:I66)</f>
        <v>100.79117359576156</v>
      </c>
      <c r="J70">
        <f t="shared" si="23"/>
        <v>84.401370683149551</v>
      </c>
      <c r="K70">
        <f t="shared" si="23"/>
        <v>102.05420512064326</v>
      </c>
      <c r="L70">
        <f t="shared" si="23"/>
        <v>100.99381986121735</v>
      </c>
      <c r="M70">
        <f t="shared" si="23"/>
        <v>94.97798822350606</v>
      </c>
      <c r="N70">
        <f t="shared" si="23"/>
        <v>93.196393248123329</v>
      </c>
    </row>
    <row r="71" spans="4:16" x14ac:dyDescent="0.25">
      <c r="F71" t="s">
        <v>39</v>
      </c>
      <c r="G71">
        <f t="shared" ref="G71" si="24">MEDIAN(G63:G66)</f>
        <v>100.70766299070536</v>
      </c>
      <c r="H71">
        <f>MEDIAN(H63:H66)</f>
        <v>101.58418803572107</v>
      </c>
      <c r="I71">
        <f t="shared" ref="I71:N71" si="25">MEDIAN(I63:I66)</f>
        <v>96.970938073434766</v>
      </c>
      <c r="J71">
        <f t="shared" si="25"/>
        <v>84.615899833908657</v>
      </c>
      <c r="K71">
        <f t="shared" si="25"/>
        <v>105.9248278527468</v>
      </c>
      <c r="L71">
        <f t="shared" si="25"/>
        <v>100.36720121635432</v>
      </c>
      <c r="M71">
        <f t="shared" si="25"/>
        <v>95.064366297409066</v>
      </c>
      <c r="N71">
        <f t="shared" si="25"/>
        <v>100.8449002857179</v>
      </c>
    </row>
    <row r="72" spans="4:16" x14ac:dyDescent="0.25">
      <c r="F72" t="s">
        <v>41</v>
      </c>
      <c r="G72">
        <f t="shared" ref="G72" si="26">STDEV(G63:G66)</f>
        <v>3.4487657685856341</v>
      </c>
      <c r="H72">
        <f>STDEV(H63:H66)</f>
        <v>10.60565807311149</v>
      </c>
      <c r="I72">
        <f t="shared" ref="I72:N72" si="27">STDEV(I63:I66)</f>
        <v>14.833463226483685</v>
      </c>
      <c r="J72">
        <f t="shared" si="27"/>
        <v>7.2667057267795512</v>
      </c>
      <c r="K72">
        <f t="shared" si="27"/>
        <v>11.016568367889706</v>
      </c>
      <c r="L72">
        <f t="shared" si="27"/>
        <v>2.032356542416577</v>
      </c>
      <c r="M72">
        <f t="shared" si="27"/>
        <v>8.0295444230038449</v>
      </c>
      <c r="N72">
        <f t="shared" si="27"/>
        <v>16.694445374319077</v>
      </c>
    </row>
    <row r="73" spans="4:16" x14ac:dyDescent="0.25">
      <c r="F73" t="s">
        <v>42</v>
      </c>
      <c r="G73">
        <f t="shared" ref="G73:N73" si="28">G72/G70*100</f>
        <v>3.4487657685856341</v>
      </c>
      <c r="H73">
        <f t="shared" si="28"/>
        <v>10.510451757867816</v>
      </c>
      <c r="I73">
        <f t="shared" si="28"/>
        <v>14.717026002669204</v>
      </c>
      <c r="J73">
        <f t="shared" si="28"/>
        <v>8.6097010841914265</v>
      </c>
      <c r="K73">
        <f t="shared" si="28"/>
        <v>10.794820610151715</v>
      </c>
      <c r="L73">
        <f t="shared" si="28"/>
        <v>2.0123573355373425</v>
      </c>
      <c r="M73">
        <f t="shared" si="28"/>
        <v>8.4541108663076692</v>
      </c>
      <c r="N73">
        <f t="shared" si="28"/>
        <v>17.913188260271273</v>
      </c>
    </row>
    <row r="76" spans="4:16" x14ac:dyDescent="0.25">
      <c r="D76" t="s">
        <v>45</v>
      </c>
      <c r="G76">
        <f>G47/$H$54*100</f>
        <v>102.15298884623023</v>
      </c>
      <c r="H76">
        <f t="shared" ref="H76:N76" si="29">H47/$H$54*100</f>
        <v>88.467976382739721</v>
      </c>
      <c r="I76">
        <f t="shared" si="29"/>
        <v>95.17571689131637</v>
      </c>
      <c r="J76">
        <f t="shared" si="29"/>
        <v>89.837899662405093</v>
      </c>
      <c r="K76">
        <f t="shared" si="29"/>
        <v>109.31802533179278</v>
      </c>
      <c r="L76">
        <f t="shared" si="29"/>
        <v>102.86119885968834</v>
      </c>
      <c r="M76">
        <f t="shared" si="29"/>
        <v>92.709564967966031</v>
      </c>
      <c r="N76">
        <f t="shared" si="29"/>
        <v>99.223693769428863</v>
      </c>
    </row>
    <row r="77" spans="4:16" x14ac:dyDescent="0.25">
      <c r="G77">
        <f t="shared" ref="G77:N79" si="30">G48/$H$54*100</f>
        <v>101.37236739942782</v>
      </c>
      <c r="H77">
        <f t="shared" si="30"/>
        <v>110.18747708345364</v>
      </c>
      <c r="I77">
        <f t="shared" si="30"/>
        <v>120.83700974553579</v>
      </c>
      <c r="J77">
        <f t="shared" si="30"/>
        <v>89.905820464224178</v>
      </c>
      <c r="K77">
        <f t="shared" si="30"/>
        <v>102.74116802121188</v>
      </c>
      <c r="L77">
        <f t="shared" si="30"/>
        <v>100.28979775996541</v>
      </c>
      <c r="M77">
        <f t="shared" si="30"/>
        <v>95.712394135993023</v>
      </c>
      <c r="N77">
        <f t="shared" si="30"/>
        <v>101.96026590993912</v>
      </c>
    </row>
    <row r="78" spans="4:16" x14ac:dyDescent="0.25">
      <c r="G78">
        <f t="shared" si="30"/>
        <v>94.649003235336309</v>
      </c>
      <c r="H78">
        <f t="shared" si="30"/>
        <v>107.51817086099837</v>
      </c>
      <c r="I78">
        <f t="shared" si="30"/>
        <v>97.025155418535164</v>
      </c>
      <c r="J78">
        <f t="shared" si="30"/>
        <v>76.95638280004863</v>
      </c>
      <c r="K78">
        <f t="shared" si="30"/>
        <v>107.20672685375901</v>
      </c>
      <c r="L78">
        <f t="shared" si="30"/>
        <v>98.555197778522015</v>
      </c>
      <c r="M78">
        <f t="shared" si="30"/>
        <v>103.66853020858353</v>
      </c>
      <c r="N78">
        <f t="shared" si="30"/>
        <v>100.65555034221303</v>
      </c>
    </row>
    <row r="79" spans="4:16" x14ac:dyDescent="0.25">
      <c r="G79">
        <f t="shared" si="30"/>
        <v>98.234866063055634</v>
      </c>
      <c r="H79">
        <f t="shared" si="30"/>
        <v>93.826375672808297</v>
      </c>
      <c r="I79">
        <f t="shared" si="30"/>
        <v>86.507628612330095</v>
      </c>
      <c r="J79">
        <f t="shared" si="30"/>
        <v>77.874716946958102</v>
      </c>
      <c r="K79">
        <f t="shared" si="30"/>
        <v>85.286363947114495</v>
      </c>
      <c r="L79">
        <f t="shared" si="30"/>
        <v>98.642624761028813</v>
      </c>
      <c r="M79">
        <f t="shared" si="30"/>
        <v>84.411018241576741</v>
      </c>
      <c r="N79">
        <f t="shared" si="30"/>
        <v>67.599590688291983</v>
      </c>
    </row>
    <row r="82" spans="4:16" x14ac:dyDescent="0.25">
      <c r="F82" s="3"/>
      <c r="G82" s="3" t="s">
        <v>21</v>
      </c>
      <c r="H82" s="3" t="s">
        <v>22</v>
      </c>
      <c r="I82" s="3" t="s">
        <v>23</v>
      </c>
      <c r="J82" s="3" t="s">
        <v>24</v>
      </c>
      <c r="K82" s="3" t="s">
        <v>25</v>
      </c>
      <c r="L82" s="3" t="s">
        <v>26</v>
      </c>
      <c r="M82" s="3" t="s">
        <v>27</v>
      </c>
      <c r="N82" s="3" t="s">
        <v>28</v>
      </c>
      <c r="O82" s="3" t="s">
        <v>29</v>
      </c>
      <c r="P82" s="3" t="s">
        <v>29</v>
      </c>
    </row>
    <row r="83" spans="4:16" x14ac:dyDescent="0.25">
      <c r="F83" t="s">
        <v>37</v>
      </c>
      <c r="G83">
        <f>AVERAGE(G76:G79)</f>
        <v>99.102306386012486</v>
      </c>
      <c r="H83">
        <f t="shared" ref="H83:M83" si="31">AVERAGE(H76:H79)</f>
        <v>100.00000000000001</v>
      </c>
      <c r="I83">
        <f t="shared" si="31"/>
        <v>99.886377666929363</v>
      </c>
      <c r="J83">
        <f t="shared" si="31"/>
        <v>83.643704968408997</v>
      </c>
      <c r="K83">
        <f t="shared" si="31"/>
        <v>101.13807103846955</v>
      </c>
      <c r="L83">
        <f t="shared" si="31"/>
        <v>100.08720478980115</v>
      </c>
      <c r="M83">
        <f t="shared" si="31"/>
        <v>94.125376888529843</v>
      </c>
      <c r="N83">
        <f>AVERAGE(N76:N79)</f>
        <v>92.359775177468251</v>
      </c>
    </row>
    <row r="84" spans="4:16" x14ac:dyDescent="0.25">
      <c r="F84" t="s">
        <v>39</v>
      </c>
      <c r="G84">
        <f>MEDIAN(G76:G79)</f>
        <v>99.803616731241732</v>
      </c>
      <c r="H84">
        <f t="shared" ref="H84:N84" si="32">MEDIAN(H76:H79)</f>
        <v>100.67227326690333</v>
      </c>
      <c r="I84">
        <f t="shared" si="32"/>
        <v>96.100436154925774</v>
      </c>
      <c r="J84">
        <f t="shared" si="32"/>
        <v>83.85630830468159</v>
      </c>
      <c r="K84">
        <f t="shared" si="32"/>
        <v>104.97394743748544</v>
      </c>
      <c r="L84">
        <f t="shared" si="32"/>
        <v>99.466211260497118</v>
      </c>
      <c r="M84">
        <f t="shared" si="32"/>
        <v>94.210979551979534</v>
      </c>
      <c r="N84">
        <f t="shared" si="32"/>
        <v>99.939622055820948</v>
      </c>
    </row>
    <row r="85" spans="4:16" x14ac:dyDescent="0.25">
      <c r="F85" t="s">
        <v>41</v>
      </c>
      <c r="G85">
        <f>STDEV(G76:G79)</f>
        <v>3.4178064185196457</v>
      </c>
      <c r="H85">
        <f t="shared" ref="H85:N85" si="33">STDEV(H76:H79)</f>
        <v>10.51045175786782</v>
      </c>
      <c r="I85">
        <f t="shared" si="33"/>
        <v>14.700304174366385</v>
      </c>
      <c r="J85">
        <f t="shared" si="33"/>
        <v>7.2014729735229839</v>
      </c>
      <c r="K85">
        <f t="shared" si="33"/>
        <v>10.9176733371706</v>
      </c>
      <c r="L85">
        <f t="shared" si="33"/>
        <v>2.0141122075218489</v>
      </c>
      <c r="M85">
        <f t="shared" si="33"/>
        <v>7.9574637154862451</v>
      </c>
      <c r="N85">
        <f t="shared" si="33"/>
        <v>16.544580404303193</v>
      </c>
    </row>
    <row r="86" spans="4:16" x14ac:dyDescent="0.25">
      <c r="F86" t="s">
        <v>42</v>
      </c>
      <c r="G86">
        <f>G85/G83*100</f>
        <v>3.4487657685856266</v>
      </c>
      <c r="H86">
        <f t="shared" ref="H86:N86" si="34">H85/H83*100</f>
        <v>10.510451757867818</v>
      </c>
      <c r="I86">
        <f t="shared" si="34"/>
        <v>14.717026002669231</v>
      </c>
      <c r="J86">
        <f t="shared" si="34"/>
        <v>8.6097010841914212</v>
      </c>
      <c r="K86">
        <f t="shared" si="34"/>
        <v>10.794820610151721</v>
      </c>
      <c r="L86">
        <f t="shared" si="34"/>
        <v>2.0123573355373456</v>
      </c>
      <c r="M86">
        <f t="shared" si="34"/>
        <v>8.4541108663076656</v>
      </c>
      <c r="N86">
        <f t="shared" si="34"/>
        <v>17.913188260271284</v>
      </c>
    </row>
    <row r="89" spans="4:16" x14ac:dyDescent="0.25">
      <c r="D89" s="2" t="s">
        <v>47</v>
      </c>
    </row>
    <row r="90" spans="4:16" x14ac:dyDescent="0.25">
      <c r="G90">
        <f>G47/$Q$48*100</f>
        <v>102.613566563292</v>
      </c>
      <c r="H90">
        <f t="shared" ref="H90:N90" si="35">H47/$Q$48*100</f>
        <v>88.866852412268031</v>
      </c>
      <c r="I90">
        <f t="shared" si="35"/>
        <v>95.604836145687912</v>
      </c>
      <c r="J90">
        <f t="shared" si="35"/>
        <v>90.242952272215831</v>
      </c>
      <c r="K90">
        <f t="shared" si="35"/>
        <v>109.81090808646974</v>
      </c>
      <c r="L90">
        <f t="shared" si="35"/>
        <v>103.3249696869555</v>
      </c>
      <c r="M90">
        <f t="shared" si="35"/>
        <v>93.127565070214715</v>
      </c>
      <c r="N90">
        <f t="shared" si="35"/>
        <v>99.67106415840054</v>
      </c>
    </row>
    <row r="91" spans="4:16" x14ac:dyDescent="0.25">
      <c r="G91">
        <f t="shared" ref="G91:N93" si="36">G48/$Q$48*100</f>
        <v>101.82942552447449</v>
      </c>
      <c r="H91">
        <f t="shared" si="36"/>
        <v>110.6842799398075</v>
      </c>
      <c r="I91">
        <f t="shared" si="36"/>
        <v>121.38182820570778</v>
      </c>
      <c r="J91">
        <f t="shared" si="36"/>
        <v>90.311179308910624</v>
      </c>
      <c r="K91">
        <f t="shared" si="36"/>
        <v>103.20439766480749</v>
      </c>
      <c r="L91">
        <f t="shared" si="36"/>
        <v>100.74197489759571</v>
      </c>
      <c r="M91">
        <f t="shared" si="36"/>
        <v>96.143933109874908</v>
      </c>
      <c r="N91">
        <f t="shared" si="36"/>
        <v>102.41997469608633</v>
      </c>
    </row>
    <row r="92" spans="4:16" x14ac:dyDescent="0.25">
      <c r="G92">
        <f t="shared" si="36"/>
        <v>95.07574769308215</v>
      </c>
      <c r="H92">
        <f t="shared" si="36"/>
        <v>108.00293860237456</v>
      </c>
      <c r="I92">
        <f t="shared" si="36"/>
        <v>97.462613246102961</v>
      </c>
      <c r="J92">
        <f t="shared" si="36"/>
        <v>77.303356447160709</v>
      </c>
      <c r="K92">
        <f t="shared" si="36"/>
        <v>107.69009038590482</v>
      </c>
      <c r="L92">
        <f t="shared" si="36"/>
        <v>98.999554116110232</v>
      </c>
      <c r="M92">
        <f t="shared" si="36"/>
        <v>104.13594105494155</v>
      </c>
      <c r="N92">
        <f t="shared" si="36"/>
        <v>101.10937655043092</v>
      </c>
    </row>
    <row r="93" spans="4:16" x14ac:dyDescent="0.25">
      <c r="G93">
        <f t="shared" si="36"/>
        <v>98.677778119356745</v>
      </c>
      <c r="H93">
        <f t="shared" si="36"/>
        <v>94.249411145344581</v>
      </c>
      <c r="I93">
        <f t="shared" si="36"/>
        <v>86.89766601157514</v>
      </c>
      <c r="J93">
        <f t="shared" si="36"/>
        <v>78.225831092059124</v>
      </c>
      <c r="K93">
        <f t="shared" si="36"/>
        <v>85.670895023952482</v>
      </c>
      <c r="L93">
        <f t="shared" si="36"/>
        <v>99.087375281112017</v>
      </c>
      <c r="M93">
        <f t="shared" si="36"/>
        <v>84.791602642637059</v>
      </c>
      <c r="N93">
        <f t="shared" si="36"/>
        <v>67.904377317691427</v>
      </c>
    </row>
    <row r="95" spans="4:16" x14ac:dyDescent="0.25">
      <c r="F95" s="3"/>
      <c r="G95" s="3"/>
      <c r="H95" s="3"/>
      <c r="I95" s="3"/>
      <c r="J95" s="3"/>
      <c r="K95" s="3"/>
      <c r="L95" s="3"/>
      <c r="M95" s="3"/>
      <c r="N95" s="3"/>
    </row>
    <row r="96" spans="4:16" x14ac:dyDescent="0.25">
      <c r="F96" s="3"/>
      <c r="G96" s="3" t="s">
        <v>21</v>
      </c>
      <c r="H96" s="3" t="s">
        <v>22</v>
      </c>
      <c r="I96" s="3" t="s">
        <v>23</v>
      </c>
      <c r="J96" s="3" t="s">
        <v>24</v>
      </c>
      <c r="K96" s="3" t="s">
        <v>25</v>
      </c>
      <c r="L96" s="3" t="s">
        <v>26</v>
      </c>
      <c r="M96" s="3" t="s">
        <v>27</v>
      </c>
      <c r="N96" s="3" t="s">
        <v>28</v>
      </c>
    </row>
    <row r="97" spans="6:14" x14ac:dyDescent="0.25">
      <c r="F97" t="s">
        <v>37</v>
      </c>
      <c r="G97">
        <f>AVERAGE(G90:G93)</f>
        <v>99.54912947505133</v>
      </c>
      <c r="H97">
        <f t="shared" ref="H97:M97" si="37">AVERAGE(H90:H93)</f>
        <v>100.45087052494867</v>
      </c>
      <c r="I97">
        <f>AVERAGE(I90:I93)</f>
        <v>100.33673590226844</v>
      </c>
      <c r="J97">
        <f t="shared" si="37"/>
        <v>84.020829780086572</v>
      </c>
      <c r="K97">
        <f t="shared" si="37"/>
        <v>101.59407279028363</v>
      </c>
      <c r="L97">
        <f t="shared" si="37"/>
        <v>100.53846849544337</v>
      </c>
      <c r="M97">
        <f t="shared" si="37"/>
        <v>94.549760469417066</v>
      </c>
      <c r="N97">
        <f>AVERAGE(N90:N93)</f>
        <v>92.776198180652301</v>
      </c>
    </row>
    <row r="98" spans="6:14" x14ac:dyDescent="0.25">
      <c r="F98" t="s">
        <v>39</v>
      </c>
      <c r="G98">
        <f>MEDIAN(G90:G93)</f>
        <v>100.25360182191562</v>
      </c>
      <c r="H98">
        <f t="shared" ref="H98:N98" si="38">MEDIAN(H90:H93)</f>
        <v>101.12617487385957</v>
      </c>
      <c r="I98">
        <f t="shared" si="38"/>
        <v>96.533724695895444</v>
      </c>
      <c r="J98">
        <f t="shared" si="38"/>
        <v>84.234391682137471</v>
      </c>
      <c r="K98">
        <f t="shared" si="38"/>
        <v>105.44724402535616</v>
      </c>
      <c r="L98">
        <f t="shared" si="38"/>
        <v>99.914675089353864</v>
      </c>
      <c r="M98">
        <f t="shared" si="38"/>
        <v>94.635749090044811</v>
      </c>
      <c r="N98">
        <f t="shared" si="38"/>
        <v>100.39022035441573</v>
      </c>
    </row>
    <row r="99" spans="6:14" x14ac:dyDescent="0.25">
      <c r="F99" t="s">
        <v>41</v>
      </c>
      <c r="G99">
        <f>STDEV(G90:G93)</f>
        <v>3.4332163002605562</v>
      </c>
      <c r="H99">
        <f t="shared" ref="H99:N99" si="39">STDEV(H90:H93)</f>
        <v>10.557840286882998</v>
      </c>
      <c r="I99">
        <f t="shared" si="39"/>
        <v>14.766583512966385</v>
      </c>
      <c r="J99">
        <f t="shared" si="39"/>
        <v>7.2339422925227463</v>
      </c>
      <c r="K99">
        <f t="shared" si="39"/>
        <v>10.966897908258073</v>
      </c>
      <c r="L99">
        <f t="shared" si="39"/>
        <v>2.0231932458049493</v>
      </c>
      <c r="M99">
        <f t="shared" si="39"/>
        <v>7.9933415739128604</v>
      </c>
      <c r="N99">
        <f t="shared" si="39"/>
        <v>16.619175040822665</v>
      </c>
    </row>
    <row r="100" spans="6:14" x14ac:dyDescent="0.25">
      <c r="F100" t="s">
        <v>42</v>
      </c>
      <c r="G100">
        <f>G99/G97*100</f>
        <v>3.4487657685856279</v>
      </c>
      <c r="H100">
        <f t="shared" ref="H100:N100" si="40">H99/H97*100</f>
        <v>10.510451757867823</v>
      </c>
      <c r="I100">
        <f t="shared" si="40"/>
        <v>14.717026002669215</v>
      </c>
      <c r="J100">
        <f t="shared" si="40"/>
        <v>8.6097010841914265</v>
      </c>
      <c r="K100">
        <f t="shared" si="40"/>
        <v>10.794820610151715</v>
      </c>
      <c r="L100">
        <f t="shared" si="40"/>
        <v>2.0123573355373372</v>
      </c>
      <c r="M100">
        <f t="shared" si="40"/>
        <v>8.4541108663076674</v>
      </c>
      <c r="N100">
        <f t="shared" si="40"/>
        <v>17.913188260271323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2F28F-D669-4777-A98D-272B6F01435B}">
  <dimension ref="A2:AF100"/>
  <sheetViews>
    <sheetView topLeftCell="A13" workbookViewId="0">
      <selection activeCell="A25" sqref="A25:C32"/>
    </sheetView>
  </sheetViews>
  <sheetFormatPr baseColWidth="10" defaultRowHeight="15" x14ac:dyDescent="0.25"/>
  <cols>
    <col min="5" max="5" width="15" customWidth="1"/>
  </cols>
  <sheetData>
    <row r="2" spans="1:32" x14ac:dyDescent="0.25">
      <c r="A2" t="s">
        <v>1</v>
      </c>
    </row>
    <row r="3" spans="1:32" x14ac:dyDescent="0.25">
      <c r="A3" t="s">
        <v>49</v>
      </c>
    </row>
    <row r="4" spans="1:32" x14ac:dyDescent="0.25">
      <c r="A4" t="s">
        <v>50</v>
      </c>
    </row>
    <row r="6" spans="1:32" x14ac:dyDescent="0.25">
      <c r="A6" t="s">
        <v>4</v>
      </c>
    </row>
    <row r="7" spans="1:32" x14ac:dyDescent="0.25">
      <c r="A7" t="s">
        <v>5</v>
      </c>
    </row>
    <row r="9" spans="1:32" x14ac:dyDescent="0.25">
      <c r="A9" t="s">
        <v>6</v>
      </c>
    </row>
    <row r="10" spans="1:32" x14ac:dyDescent="0.25">
      <c r="A10" t="s">
        <v>48</v>
      </c>
    </row>
    <row r="11" spans="1:32" x14ac:dyDescent="0.25">
      <c r="A11" t="s">
        <v>8</v>
      </c>
    </row>
    <row r="12" spans="1:32" x14ac:dyDescent="0.25">
      <c r="A12" t="s">
        <v>9</v>
      </c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x14ac:dyDescent="0.25">
      <c r="A13" t="s">
        <v>51</v>
      </c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x14ac:dyDescent="0.25">
      <c r="A14" t="s">
        <v>52</v>
      </c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x14ac:dyDescent="0.25">
      <c r="A15" t="s">
        <v>53</v>
      </c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x14ac:dyDescent="0.25">
      <c r="A16" t="s">
        <v>54</v>
      </c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x14ac:dyDescent="0.25">
      <c r="A17" t="s">
        <v>55</v>
      </c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x14ac:dyDescent="0.25">
      <c r="A18" t="s">
        <v>56</v>
      </c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</row>
    <row r="19" spans="1:32" x14ac:dyDescent="0.25">
      <c r="A19" t="s">
        <v>16</v>
      </c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</row>
    <row r="20" spans="1:32" x14ac:dyDescent="0.25"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</row>
    <row r="21" spans="1:32" x14ac:dyDescent="0.25"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</row>
    <row r="22" spans="1:32" x14ac:dyDescent="0.25">
      <c r="A22" s="2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</row>
    <row r="23" spans="1:32" x14ac:dyDescent="0.25">
      <c r="C23" s="1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</row>
    <row r="24" spans="1:32" x14ac:dyDescent="0.25">
      <c r="C24" s="1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</row>
    <row r="25" spans="1:32" x14ac:dyDescent="0.25">
      <c r="A25" s="2" t="s">
        <v>61</v>
      </c>
      <c r="F25" s="3"/>
      <c r="G25" s="3" t="s">
        <v>21</v>
      </c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3" t="s">
        <v>27</v>
      </c>
      <c r="N25" s="3" t="s">
        <v>28</v>
      </c>
      <c r="O25" s="3" t="s">
        <v>29</v>
      </c>
      <c r="P25" s="3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</row>
    <row r="26" spans="1:32" x14ac:dyDescent="0.25">
      <c r="A26" t="s">
        <v>30</v>
      </c>
      <c r="C26" t="s">
        <v>62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</row>
    <row r="27" spans="1:32" x14ac:dyDescent="0.25">
      <c r="A27" t="s">
        <v>31</v>
      </c>
      <c r="C27" s="1">
        <v>43807</v>
      </c>
      <c r="F27" s="5">
        <v>774.75300000000004</v>
      </c>
      <c r="G27" s="5">
        <v>774.41099999999994</v>
      </c>
      <c r="H27" s="6">
        <v>778.29700000000003</v>
      </c>
      <c r="I27" s="6">
        <v>776.1</v>
      </c>
      <c r="J27" s="6">
        <v>779.43</v>
      </c>
      <c r="K27" s="6">
        <v>777.37099999999998</v>
      </c>
      <c r="L27" s="6">
        <v>776.54200000000003</v>
      </c>
      <c r="M27" s="6">
        <v>772.904</v>
      </c>
      <c r="N27" s="6">
        <v>774.51599999999996</v>
      </c>
      <c r="O27" s="6">
        <v>768.673</v>
      </c>
      <c r="P27" s="6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</row>
    <row r="28" spans="1:32" x14ac:dyDescent="0.25">
      <c r="A28" t="s">
        <v>32</v>
      </c>
      <c r="C28" t="s">
        <v>33</v>
      </c>
      <c r="F28" s="7">
        <v>771.51</v>
      </c>
      <c r="G28" s="8">
        <v>3546.04</v>
      </c>
      <c r="H28" s="9">
        <v>3647.99</v>
      </c>
      <c r="I28" s="9">
        <v>3520.34</v>
      </c>
      <c r="J28" s="9">
        <v>3521.59</v>
      </c>
      <c r="K28" s="9">
        <v>3531.6</v>
      </c>
      <c r="L28" s="9">
        <v>3508.11</v>
      </c>
      <c r="M28" s="9">
        <v>3605.14</v>
      </c>
      <c r="N28" s="9">
        <v>3695.04</v>
      </c>
      <c r="O28" s="10">
        <v>2620.0300000000002</v>
      </c>
      <c r="P28" s="11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</row>
    <row r="29" spans="1:32" x14ac:dyDescent="0.25">
      <c r="A29" t="s">
        <v>34</v>
      </c>
      <c r="C29" t="s">
        <v>35</v>
      </c>
      <c r="F29" s="7">
        <v>806.99800000000005</v>
      </c>
      <c r="G29" s="12">
        <v>3368.7</v>
      </c>
      <c r="H29" s="4">
        <v>3795.96</v>
      </c>
      <c r="I29" s="4">
        <v>3371.55</v>
      </c>
      <c r="J29" s="4">
        <v>3422.93</v>
      </c>
      <c r="K29" s="4">
        <v>3589.07</v>
      </c>
      <c r="L29" s="4">
        <v>3382.83</v>
      </c>
      <c r="M29" s="4">
        <v>3404.47</v>
      </c>
      <c r="N29" s="4">
        <v>3856.02</v>
      </c>
      <c r="O29" s="13">
        <v>2585.86</v>
      </c>
      <c r="P29" s="14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</row>
    <row r="30" spans="1:32" x14ac:dyDescent="0.25">
      <c r="A30" t="s">
        <v>18</v>
      </c>
      <c r="C30" s="1">
        <v>43866</v>
      </c>
      <c r="F30" s="7">
        <v>771.80200000000002</v>
      </c>
      <c r="G30" s="12">
        <v>3665</v>
      </c>
      <c r="H30" s="4">
        <v>3664.2</v>
      </c>
      <c r="I30" s="4">
        <v>3642.22</v>
      </c>
      <c r="J30" s="4">
        <v>3595.38</v>
      </c>
      <c r="K30" s="4">
        <v>3288.07</v>
      </c>
      <c r="L30" s="4">
        <v>3444.65</v>
      </c>
      <c r="M30" s="4">
        <v>3724.71</v>
      </c>
      <c r="N30" s="4">
        <v>3599.42</v>
      </c>
      <c r="O30" s="4">
        <v>2611.25</v>
      </c>
      <c r="P30" s="14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</row>
    <row r="31" spans="1:32" x14ac:dyDescent="0.25">
      <c r="A31" t="s">
        <v>19</v>
      </c>
      <c r="C31" t="s">
        <v>20</v>
      </c>
      <c r="F31" s="7">
        <v>783.39800000000002</v>
      </c>
      <c r="G31" s="15">
        <v>3958.16</v>
      </c>
      <c r="H31" s="16">
        <v>3342.17</v>
      </c>
      <c r="I31" s="16">
        <v>3932.41</v>
      </c>
      <c r="J31" s="16">
        <v>3318.43</v>
      </c>
      <c r="K31" s="16">
        <v>3365.5</v>
      </c>
      <c r="L31" s="16">
        <v>3743.67</v>
      </c>
      <c r="M31" s="16">
        <v>3107</v>
      </c>
      <c r="N31" s="16">
        <v>3462.23</v>
      </c>
      <c r="O31" s="16">
        <v>803.42499999999995</v>
      </c>
      <c r="P31" s="17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</row>
    <row r="32" spans="1:32" x14ac:dyDescent="0.25">
      <c r="A32" s="2" t="s">
        <v>36</v>
      </c>
      <c r="F32">
        <v>777.07399999999996</v>
      </c>
      <c r="G32">
        <v>778.63099999999997</v>
      </c>
      <c r="H32" s="18">
        <v>775.91</v>
      </c>
      <c r="I32" s="18">
        <v>783.34400000000005</v>
      </c>
      <c r="J32" s="18">
        <v>778.7</v>
      </c>
      <c r="K32" s="18">
        <v>779.49300000000005</v>
      </c>
      <c r="L32" s="18">
        <v>778.33</v>
      </c>
      <c r="M32" s="18">
        <v>775.16</v>
      </c>
      <c r="N32" s="18">
        <v>776.14300000000003</v>
      </c>
      <c r="O32" s="18">
        <v>772.48500000000001</v>
      </c>
      <c r="P32" s="18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</row>
    <row r="33" spans="4:32" x14ac:dyDescent="0.25"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</row>
    <row r="34" spans="4:32" x14ac:dyDescent="0.25"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</row>
    <row r="35" spans="4:32" x14ac:dyDescent="0.25">
      <c r="F35" t="s">
        <v>37</v>
      </c>
      <c r="G35">
        <f t="shared" ref="G35" si="0">AVERAGE(G28:G31)</f>
        <v>3634.4749999999999</v>
      </c>
      <c r="H35">
        <f>AVERAGE(H28:H31)</f>
        <v>3612.58</v>
      </c>
      <c r="I35">
        <f t="shared" ref="I35:N35" si="1">AVERAGE(I28:I31)</f>
        <v>3616.63</v>
      </c>
      <c r="J35">
        <f t="shared" si="1"/>
        <v>3464.5825000000004</v>
      </c>
      <c r="K35">
        <f t="shared" si="1"/>
        <v>3443.56</v>
      </c>
      <c r="L35">
        <f t="shared" si="1"/>
        <v>3519.8150000000001</v>
      </c>
      <c r="M35">
        <f t="shared" si="1"/>
        <v>3460.33</v>
      </c>
      <c r="N35">
        <f t="shared" si="1"/>
        <v>3653.1774999999998</v>
      </c>
      <c r="O35">
        <f>AVERAGE(O28:O30)</f>
        <v>2605.7133333333336</v>
      </c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</row>
    <row r="36" spans="4:32" x14ac:dyDescent="0.25">
      <c r="F36" t="s">
        <v>38</v>
      </c>
      <c r="G36">
        <f t="shared" ref="G36" si="2">G35/1000</f>
        <v>3.6344750000000001</v>
      </c>
      <c r="H36">
        <f>H35/1000</f>
        <v>3.6125799999999999</v>
      </c>
      <c r="I36">
        <f t="shared" ref="I36:O36" si="3">I35/1000</f>
        <v>3.6166300000000002</v>
      </c>
      <c r="J36">
        <f t="shared" si="3"/>
        <v>3.4645825000000006</v>
      </c>
      <c r="K36">
        <f t="shared" si="3"/>
        <v>3.4435599999999997</v>
      </c>
      <c r="L36">
        <f t="shared" si="3"/>
        <v>3.5198149999999999</v>
      </c>
      <c r="M36">
        <f t="shared" si="3"/>
        <v>3.4603299999999999</v>
      </c>
      <c r="N36">
        <f t="shared" si="3"/>
        <v>3.6531775</v>
      </c>
      <c r="O36">
        <f t="shared" si="3"/>
        <v>2.6057133333333335</v>
      </c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</row>
    <row r="37" spans="4:32" x14ac:dyDescent="0.25">
      <c r="F37" t="s">
        <v>39</v>
      </c>
      <c r="G37">
        <f t="shared" ref="G37" si="4">MEDIAN(G28:G31)</f>
        <v>3605.52</v>
      </c>
      <c r="H37">
        <f>MEDIAN(H28:H31)</f>
        <v>3656.0949999999998</v>
      </c>
      <c r="I37">
        <f t="shared" ref="I37:O37" si="5">MEDIAN(I28:I31)</f>
        <v>3581.2799999999997</v>
      </c>
      <c r="J37">
        <f t="shared" si="5"/>
        <v>3472.26</v>
      </c>
      <c r="K37">
        <f t="shared" si="5"/>
        <v>3448.55</v>
      </c>
      <c r="L37">
        <f t="shared" si="5"/>
        <v>3476.38</v>
      </c>
      <c r="M37">
        <f t="shared" si="5"/>
        <v>3504.8049999999998</v>
      </c>
      <c r="N37">
        <f t="shared" si="5"/>
        <v>3647.23</v>
      </c>
      <c r="O37">
        <f t="shared" si="5"/>
        <v>2598.5550000000003</v>
      </c>
    </row>
    <row r="38" spans="4:32" x14ac:dyDescent="0.25">
      <c r="F38" t="s">
        <v>40</v>
      </c>
      <c r="G38">
        <f t="shared" ref="G38" si="6">G37/1000</f>
        <v>3.6055199999999998</v>
      </c>
      <c r="H38">
        <f>H37/1000</f>
        <v>3.6560949999999997</v>
      </c>
      <c r="I38">
        <f t="shared" ref="I38:O38" si="7">I37/1000</f>
        <v>3.5812799999999996</v>
      </c>
      <c r="J38">
        <f t="shared" si="7"/>
        <v>3.4722600000000003</v>
      </c>
      <c r="K38">
        <f t="shared" si="7"/>
        <v>3.44855</v>
      </c>
      <c r="L38">
        <f t="shared" si="7"/>
        <v>3.4763800000000002</v>
      </c>
      <c r="M38">
        <f t="shared" si="7"/>
        <v>3.5048049999999997</v>
      </c>
      <c r="N38">
        <f t="shared" si="7"/>
        <v>3.64723</v>
      </c>
      <c r="O38">
        <f t="shared" si="7"/>
        <v>2.5985550000000002</v>
      </c>
    </row>
    <row r="39" spans="4:32" x14ac:dyDescent="0.25">
      <c r="F39" t="s">
        <v>41</v>
      </c>
      <c r="G39">
        <f t="shared" ref="G39" si="8">STDEV(G28:G31)</f>
        <v>247.76390287260708</v>
      </c>
      <c r="H39">
        <f>STDEV(H28:H31)</f>
        <v>192.06620820262296</v>
      </c>
      <c r="I39">
        <f t="shared" ref="I39:O39" si="9">STDEV(I28:I31)</f>
        <v>237.84296429927585</v>
      </c>
      <c r="J39">
        <f t="shared" si="9"/>
        <v>120.35132609018773</v>
      </c>
      <c r="K39">
        <f t="shared" si="9"/>
        <v>140.46910146600447</v>
      </c>
      <c r="L39">
        <f t="shared" si="9"/>
        <v>157.75797444186463</v>
      </c>
      <c r="M39">
        <f t="shared" si="9"/>
        <v>270.07970983890419</v>
      </c>
      <c r="N39">
        <f t="shared" si="9"/>
        <v>165.57814396330613</v>
      </c>
      <c r="O39">
        <f t="shared" si="9"/>
        <v>901.26063633460092</v>
      </c>
    </row>
    <row r="40" spans="4:32" x14ac:dyDescent="0.25">
      <c r="F40" t="s">
        <v>42</v>
      </c>
      <c r="G40">
        <f t="shared" ref="G40" si="10">G39/G35*100</f>
        <v>6.8170479332670357</v>
      </c>
      <c r="H40">
        <f>H39/H35*100</f>
        <v>5.3165939080275857</v>
      </c>
      <c r="I40">
        <f t="shared" ref="I40:O40" si="11">I39/I35*100</f>
        <v>6.5763698332225253</v>
      </c>
      <c r="J40">
        <f t="shared" si="11"/>
        <v>3.4737612999600298</v>
      </c>
      <c r="K40">
        <f t="shared" si="11"/>
        <v>4.0791826326825866</v>
      </c>
      <c r="L40">
        <f t="shared" si="11"/>
        <v>4.4819961970121902</v>
      </c>
      <c r="M40">
        <f t="shared" si="11"/>
        <v>7.8050275505198687</v>
      </c>
      <c r="N40">
        <f t="shared" si="11"/>
        <v>4.5324417979500344</v>
      </c>
      <c r="O40">
        <f t="shared" si="11"/>
        <v>34.587866009868087</v>
      </c>
    </row>
    <row r="43" spans="4:32" x14ac:dyDescent="0.25">
      <c r="D43" t="s">
        <v>43</v>
      </c>
    </row>
    <row r="44" spans="4:32" x14ac:dyDescent="0.25">
      <c r="F44" s="3"/>
      <c r="G44" s="3" t="s">
        <v>21</v>
      </c>
      <c r="H44" s="3" t="s">
        <v>22</v>
      </c>
      <c r="I44" s="3" t="s">
        <v>23</v>
      </c>
      <c r="J44" s="3" t="s">
        <v>24</v>
      </c>
      <c r="K44" s="3" t="s">
        <v>25</v>
      </c>
      <c r="L44" s="3" t="s">
        <v>26</v>
      </c>
      <c r="M44" s="3" t="s">
        <v>27</v>
      </c>
      <c r="N44" s="3" t="s">
        <v>28</v>
      </c>
      <c r="O44" s="3" t="s">
        <v>29</v>
      </c>
      <c r="P44" s="3"/>
    </row>
    <row r="47" spans="4:32" x14ac:dyDescent="0.25">
      <c r="G47">
        <f>G28-$O$35</f>
        <v>940.32666666666637</v>
      </c>
      <c r="H47">
        <f t="shared" ref="H47:N47" si="12">H28-$O$35</f>
        <v>1042.2766666666662</v>
      </c>
      <c r="I47">
        <f t="shared" si="12"/>
        <v>914.62666666666655</v>
      </c>
      <c r="J47">
        <f t="shared" si="12"/>
        <v>915.87666666666655</v>
      </c>
      <c r="K47">
        <f t="shared" si="12"/>
        <v>925.88666666666631</v>
      </c>
      <c r="L47">
        <f t="shared" si="12"/>
        <v>902.39666666666653</v>
      </c>
      <c r="M47">
        <f t="shared" si="12"/>
        <v>999.42666666666628</v>
      </c>
      <c r="N47">
        <f t="shared" si="12"/>
        <v>1089.3266666666664</v>
      </c>
      <c r="Q47" s="2" t="s">
        <v>46</v>
      </c>
    </row>
    <row r="48" spans="4:32" x14ac:dyDescent="0.25">
      <c r="G48">
        <f t="shared" ref="G48:N50" si="13">G29-$O$35</f>
        <v>762.98666666666622</v>
      </c>
      <c r="H48">
        <f t="shared" si="13"/>
        <v>1190.2466666666664</v>
      </c>
      <c r="I48">
        <f t="shared" si="13"/>
        <v>765.83666666666659</v>
      </c>
      <c r="J48">
        <f>J29-$O$35</f>
        <v>817.21666666666624</v>
      </c>
      <c r="K48">
        <f t="shared" si="13"/>
        <v>983.35666666666657</v>
      </c>
      <c r="L48">
        <f t="shared" si="13"/>
        <v>777.11666666666633</v>
      </c>
      <c r="M48">
        <f t="shared" si="13"/>
        <v>798.75666666666621</v>
      </c>
      <c r="N48">
        <f t="shared" si="13"/>
        <v>1250.3066666666664</v>
      </c>
      <c r="Q48">
        <f>AVERAGE(G47:H50)</f>
        <v>1017.8141666666663</v>
      </c>
    </row>
    <row r="49" spans="4:16" x14ac:dyDescent="0.25">
      <c r="G49">
        <f t="shared" si="13"/>
        <v>1059.2866666666664</v>
      </c>
      <c r="H49">
        <f t="shared" si="13"/>
        <v>1058.4866666666662</v>
      </c>
      <c r="I49">
        <f t="shared" si="13"/>
        <v>1036.5066666666662</v>
      </c>
      <c r="J49">
        <f t="shared" si="13"/>
        <v>989.66666666666652</v>
      </c>
      <c r="K49">
        <f t="shared" si="13"/>
        <v>682.35666666666657</v>
      </c>
      <c r="L49">
        <f t="shared" si="13"/>
        <v>838.9366666666665</v>
      </c>
      <c r="M49">
        <f t="shared" si="13"/>
        <v>1118.9966666666664</v>
      </c>
      <c r="N49">
        <f t="shared" si="13"/>
        <v>993.70666666666648</v>
      </c>
    </row>
    <row r="50" spans="4:16" x14ac:dyDescent="0.25">
      <c r="G50">
        <f t="shared" si="13"/>
        <v>1352.4466666666663</v>
      </c>
      <c r="H50">
        <f t="shared" si="13"/>
        <v>736.45666666666648</v>
      </c>
      <c r="I50">
        <f t="shared" si="13"/>
        <v>1326.6966666666663</v>
      </c>
      <c r="J50">
        <f t="shared" si="13"/>
        <v>712.71666666666624</v>
      </c>
      <c r="K50">
        <f t="shared" si="13"/>
        <v>759.78666666666641</v>
      </c>
      <c r="L50">
        <f t="shared" si="13"/>
        <v>1137.9566666666665</v>
      </c>
      <c r="M50">
        <f t="shared" si="13"/>
        <v>501.28666666666641</v>
      </c>
      <c r="N50">
        <f t="shared" si="13"/>
        <v>856.51666666666642</v>
      </c>
    </row>
    <row r="53" spans="4:16" x14ac:dyDescent="0.25"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25</v>
      </c>
      <c r="L53" s="3" t="s">
        <v>26</v>
      </c>
      <c r="M53" s="3" t="s">
        <v>27</v>
      </c>
      <c r="N53" s="3" t="s">
        <v>28</v>
      </c>
      <c r="O53" s="3" t="s">
        <v>29</v>
      </c>
      <c r="P53" s="3"/>
    </row>
    <row r="54" spans="4:16" x14ac:dyDescent="0.25">
      <c r="F54" t="s">
        <v>37</v>
      </c>
      <c r="G54">
        <f>AVERAGE(G47:G50)</f>
        <v>1028.7616666666663</v>
      </c>
      <c r="H54">
        <f>AVERAGE(H47:H50)</f>
        <v>1006.8666666666663</v>
      </c>
      <c r="I54">
        <f>AVERAGE(I47:I50)</f>
        <v>1010.9166666666664</v>
      </c>
      <c r="J54">
        <f t="shared" ref="J54:N54" si="14">AVERAGE(J47:J50)</f>
        <v>858.86916666666639</v>
      </c>
      <c r="K54">
        <f t="shared" si="14"/>
        <v>837.84666666666647</v>
      </c>
      <c r="L54">
        <f t="shared" si="14"/>
        <v>914.10166666666646</v>
      </c>
      <c r="M54">
        <f t="shared" si="14"/>
        <v>854.61666666666633</v>
      </c>
      <c r="N54">
        <f t="shared" si="14"/>
        <v>1047.4641666666664</v>
      </c>
    </row>
    <row r="55" spans="4:16" x14ac:dyDescent="0.25">
      <c r="F55" t="s">
        <v>38</v>
      </c>
      <c r="G55">
        <f>G54/1000</f>
        <v>1.0287616666666664</v>
      </c>
      <c r="H55">
        <f>H54/1000</f>
        <v>1.0068666666666664</v>
      </c>
      <c r="I55">
        <f t="shared" ref="I55:N55" si="15">I54/1000</f>
        <v>1.0109166666666665</v>
      </c>
      <c r="J55">
        <f t="shared" si="15"/>
        <v>0.85886916666666635</v>
      </c>
      <c r="K55">
        <f t="shared" si="15"/>
        <v>0.83784666666666652</v>
      </c>
      <c r="L55">
        <f t="shared" si="15"/>
        <v>0.91410166666666648</v>
      </c>
      <c r="M55">
        <f t="shared" si="15"/>
        <v>0.85461666666666636</v>
      </c>
      <c r="N55">
        <f t="shared" si="15"/>
        <v>1.0474641666666664</v>
      </c>
    </row>
    <row r="56" spans="4:16" x14ac:dyDescent="0.25">
      <c r="F56" t="s">
        <v>39</v>
      </c>
      <c r="G56">
        <f>MEDIAN(G47:G50)</f>
        <v>999.80666666666639</v>
      </c>
      <c r="H56">
        <f>MEDIAN(H47:H50)</f>
        <v>1050.3816666666662</v>
      </c>
      <c r="I56">
        <f t="shared" ref="I56:N56" si="16">MEDIAN(I47:I50)</f>
        <v>975.56666666666638</v>
      </c>
      <c r="J56">
        <f>MEDIAN(J47:J50)</f>
        <v>866.5466666666664</v>
      </c>
      <c r="K56">
        <f t="shared" si="16"/>
        <v>842.83666666666636</v>
      </c>
      <c r="L56">
        <f t="shared" si="16"/>
        <v>870.66666666666652</v>
      </c>
      <c r="M56">
        <f t="shared" si="16"/>
        <v>899.09166666666624</v>
      </c>
      <c r="N56">
        <f t="shared" si="16"/>
        <v>1041.5166666666664</v>
      </c>
    </row>
    <row r="57" spans="4:16" x14ac:dyDescent="0.25">
      <c r="F57" t="s">
        <v>40</v>
      </c>
      <c r="G57">
        <f>G56/1000</f>
        <v>0.9998066666666664</v>
      </c>
      <c r="H57">
        <f>H56/1000</f>
        <v>1.0503816666666661</v>
      </c>
      <c r="I57">
        <f t="shared" ref="I57:N57" si="17">I56/1000</f>
        <v>0.97556666666666636</v>
      </c>
      <c r="J57">
        <f t="shared" si="17"/>
        <v>0.86654666666666635</v>
      </c>
      <c r="K57">
        <f t="shared" si="17"/>
        <v>0.84283666666666635</v>
      </c>
      <c r="L57">
        <f t="shared" si="17"/>
        <v>0.87066666666666648</v>
      </c>
      <c r="M57">
        <f t="shared" si="17"/>
        <v>0.89909166666666629</v>
      </c>
      <c r="N57">
        <f t="shared" si="17"/>
        <v>1.0415166666666664</v>
      </c>
    </row>
    <row r="58" spans="4:16" x14ac:dyDescent="0.25">
      <c r="F58" t="s">
        <v>41</v>
      </c>
      <c r="G58">
        <f>STDEV(G47:G50)</f>
        <v>247.76390287260708</v>
      </c>
      <c r="H58">
        <f>STDEV(H47:H50)</f>
        <v>192.06620820262313</v>
      </c>
      <c r="I58">
        <f t="shared" ref="I58:N58" si="18">STDEV(I47:I50)</f>
        <v>237.84296429927537</v>
      </c>
      <c r="J58">
        <f t="shared" si="18"/>
        <v>120.35132609018767</v>
      </c>
      <c r="K58">
        <f t="shared" si="18"/>
        <v>140.46910146600433</v>
      </c>
      <c r="L58">
        <f t="shared" si="18"/>
        <v>157.75797444186455</v>
      </c>
      <c r="M58">
        <f t="shared" si="18"/>
        <v>270.07970983890402</v>
      </c>
      <c r="N58">
        <f t="shared" si="18"/>
        <v>165.57814396330542</v>
      </c>
    </row>
    <row r="59" spans="4:16" x14ac:dyDescent="0.25">
      <c r="F59" t="s">
        <v>42</v>
      </c>
      <c r="G59">
        <f>G58/G54*100</f>
        <v>24.083702853684009</v>
      </c>
      <c r="H59">
        <f>H58/H54*100</f>
        <v>19.075634794672236</v>
      </c>
      <c r="I59">
        <f t="shared" ref="I59:N59" si="19">I58/I54*100</f>
        <v>23.527455045678884</v>
      </c>
      <c r="J59">
        <f t="shared" si="19"/>
        <v>14.012765944000517</v>
      </c>
      <c r="K59">
        <f t="shared" si="19"/>
        <v>16.765490280561004</v>
      </c>
      <c r="L59">
        <f t="shared" si="19"/>
        <v>17.258252576777338</v>
      </c>
      <c r="M59">
        <f t="shared" si="19"/>
        <v>31.602438891382583</v>
      </c>
      <c r="N59">
        <f t="shared" si="19"/>
        <v>15.807523467864575</v>
      </c>
    </row>
    <row r="62" spans="4:16" x14ac:dyDescent="0.25">
      <c r="D62" t="s">
        <v>44</v>
      </c>
    </row>
    <row r="63" spans="4:16" x14ac:dyDescent="0.25">
      <c r="G63">
        <f>G47/$G$54*100</f>
        <v>91.403742687405725</v>
      </c>
      <c r="H63">
        <f t="shared" ref="H63:N63" si="20">H47/$G$54*100</f>
        <v>101.31371535681247</v>
      </c>
      <c r="I63">
        <f t="shared" si="20"/>
        <v>88.905593618217395</v>
      </c>
      <c r="J63">
        <f t="shared" si="20"/>
        <v>89.027098923139008</v>
      </c>
      <c r="K63">
        <f t="shared" si="20"/>
        <v>90.00011340495125</v>
      </c>
      <c r="L63">
        <f t="shared" si="20"/>
        <v>87.716785714864329</v>
      </c>
      <c r="M63">
        <f t="shared" si="20"/>
        <v>97.148513504099583</v>
      </c>
      <c r="N63">
        <f t="shared" si="20"/>
        <v>105.887175034062</v>
      </c>
    </row>
    <row r="64" spans="4:16" x14ac:dyDescent="0.25">
      <c r="G64">
        <f t="shared" ref="G64:N66" si="21">G48/$G$54*100</f>
        <v>74.165542067566648</v>
      </c>
      <c r="H64">
        <f t="shared" si="21"/>
        <v>115.69702733221334</v>
      </c>
      <c r="I64">
        <f t="shared" si="21"/>
        <v>74.442574162787963</v>
      </c>
      <c r="J64">
        <f t="shared" si="21"/>
        <v>79.436928216285907</v>
      </c>
      <c r="K64">
        <f t="shared" si="21"/>
        <v>95.58644130402736</v>
      </c>
      <c r="L64">
        <f t="shared" si="21"/>
        <v>75.539038034400576</v>
      </c>
      <c r="M64">
        <f t="shared" si="21"/>
        <v>77.642537873203523</v>
      </c>
      <c r="N64">
        <f t="shared" si="21"/>
        <v>121.53511422308701</v>
      </c>
    </row>
    <row r="65" spans="4:16" x14ac:dyDescent="0.25">
      <c r="G65">
        <f t="shared" si="21"/>
        <v>102.9671595461858</v>
      </c>
      <c r="H65">
        <f t="shared" si="21"/>
        <v>102.88939615103594</v>
      </c>
      <c r="I65">
        <f t="shared" si="21"/>
        <v>100.75284686929432</v>
      </c>
      <c r="J65">
        <f>J49/$G$54*100</f>
        <v>96.199800083271654</v>
      </c>
      <c r="K65">
        <f t="shared" si="21"/>
        <v>66.327963878902963</v>
      </c>
      <c r="L65">
        <f t="shared" si="21"/>
        <v>81.548204394603886</v>
      </c>
      <c r="M65">
        <f t="shared" si="21"/>
        <v>108.7712249516814</v>
      </c>
      <c r="N65">
        <f t="shared" si="21"/>
        <v>96.592505228778307</v>
      </c>
    </row>
    <row r="66" spans="4:16" x14ac:dyDescent="0.25">
      <c r="G66">
        <f t="shared" si="21"/>
        <v>131.46355569884182</v>
      </c>
      <c r="H66">
        <f t="shared" si="21"/>
        <v>71.586713475910372</v>
      </c>
      <c r="I66">
        <f t="shared" si="21"/>
        <v>128.96054641745661</v>
      </c>
      <c r="J66">
        <f t="shared" si="21"/>
        <v>69.279084724839066</v>
      </c>
      <c r="K66">
        <f t="shared" si="21"/>
        <v>73.854488486967341</v>
      </c>
      <c r="L66">
        <f t="shared" si="21"/>
        <v>110.61421741673243</v>
      </c>
      <c r="M66">
        <f t="shared" si="21"/>
        <v>48.727191429177793</v>
      </c>
      <c r="N66">
        <f t="shared" si="21"/>
        <v>83.257055003021435</v>
      </c>
    </row>
    <row r="69" spans="4:16" x14ac:dyDescent="0.25">
      <c r="F69" s="3"/>
      <c r="G69" s="3" t="s">
        <v>21</v>
      </c>
      <c r="H69" s="3" t="s">
        <v>22</v>
      </c>
      <c r="I69" s="3" t="s">
        <v>23</v>
      </c>
      <c r="J69" s="3" t="s">
        <v>24</v>
      </c>
      <c r="K69" s="3" t="s">
        <v>25</v>
      </c>
      <c r="L69" s="3" t="s">
        <v>26</v>
      </c>
      <c r="M69" s="3" t="s">
        <v>27</v>
      </c>
      <c r="N69" s="3" t="s">
        <v>28</v>
      </c>
      <c r="O69" s="3" t="s">
        <v>29</v>
      </c>
      <c r="P69" s="3" t="s">
        <v>29</v>
      </c>
    </row>
    <row r="70" spans="4:16" x14ac:dyDescent="0.25">
      <c r="F70" t="s">
        <v>37</v>
      </c>
      <c r="G70">
        <f t="shared" ref="G70" si="22">AVERAGE(G63:G66)</f>
        <v>100</v>
      </c>
      <c r="H70">
        <f>AVERAGE(H63:H66)</f>
        <v>97.871713078993025</v>
      </c>
      <c r="I70">
        <f t="shared" ref="I70:N70" si="23">AVERAGE(I63:I66)</f>
        <v>98.265390266939079</v>
      </c>
      <c r="J70">
        <f t="shared" si="23"/>
        <v>83.485727986883916</v>
      </c>
      <c r="K70">
        <f t="shared" si="23"/>
        <v>81.442251768712225</v>
      </c>
      <c r="L70">
        <f t="shared" si="23"/>
        <v>88.854561390150309</v>
      </c>
      <c r="M70">
        <f t="shared" si="23"/>
        <v>83.072366939540586</v>
      </c>
      <c r="N70">
        <f t="shared" si="23"/>
        <v>101.81796237223719</v>
      </c>
    </row>
    <row r="71" spans="4:16" x14ac:dyDescent="0.25">
      <c r="F71" t="s">
        <v>39</v>
      </c>
      <c r="G71">
        <f t="shared" ref="G71" si="24">MEDIAN(G63:G66)</f>
        <v>97.185451116795761</v>
      </c>
      <c r="H71">
        <f>MEDIAN(H63:H66)</f>
        <v>102.1015557539242</v>
      </c>
      <c r="I71">
        <f t="shared" ref="I71:N71" si="25">MEDIAN(I63:I66)</f>
        <v>94.829220243755856</v>
      </c>
      <c r="J71">
        <f t="shared" si="25"/>
        <v>84.23201356971245</v>
      </c>
      <c r="K71">
        <f t="shared" si="25"/>
        <v>81.927300945959303</v>
      </c>
      <c r="L71">
        <f t="shared" si="25"/>
        <v>84.632495054734107</v>
      </c>
      <c r="M71">
        <f t="shared" si="25"/>
        <v>87.39552568865156</v>
      </c>
      <c r="N71">
        <f t="shared" si="25"/>
        <v>101.23984013142015</v>
      </c>
    </row>
    <row r="72" spans="4:16" x14ac:dyDescent="0.25">
      <c r="F72" t="s">
        <v>41</v>
      </c>
      <c r="G72">
        <f t="shared" ref="G72" si="26">STDEV(G63:G66)</f>
        <v>24.083702853683981</v>
      </c>
      <c r="H72">
        <f>STDEV(H63:H66)</f>
        <v>18.669650554238189</v>
      </c>
      <c r="I72">
        <f t="shared" ref="I72:N72" si="27">STDEV(I63:I66)</f>
        <v>23.119345520514951</v>
      </c>
      <c r="J72">
        <f t="shared" si="27"/>
        <v>11.698659659446932</v>
      </c>
      <c r="K72">
        <f t="shared" si="27"/>
        <v>13.654192804553515</v>
      </c>
      <c r="L72">
        <f t="shared" si="27"/>
        <v>15.334744630699815</v>
      </c>
      <c r="M72">
        <f t="shared" si="27"/>
        <v>26.252893997693413</v>
      </c>
      <c r="N72">
        <f t="shared" si="27"/>
        <v>16.094898296493007</v>
      </c>
    </row>
    <row r="73" spans="4:16" x14ac:dyDescent="0.25">
      <c r="F73" t="s">
        <v>42</v>
      </c>
      <c r="G73">
        <f t="shared" ref="G73:N73" si="28">G72/G70*100</f>
        <v>24.083702853683981</v>
      </c>
      <c r="H73">
        <f t="shared" si="28"/>
        <v>19.075634794672254</v>
      </c>
      <c r="I73">
        <f t="shared" si="28"/>
        <v>23.527455045678831</v>
      </c>
      <c r="J73">
        <f t="shared" si="28"/>
        <v>14.012765944000463</v>
      </c>
      <c r="K73">
        <f t="shared" si="28"/>
        <v>16.76549028056106</v>
      </c>
      <c r="L73">
        <f t="shared" si="28"/>
        <v>17.258252576777338</v>
      </c>
      <c r="M73">
        <f t="shared" si="28"/>
        <v>31.602438891382572</v>
      </c>
      <c r="N73">
        <f t="shared" si="28"/>
        <v>15.807523467864664</v>
      </c>
    </row>
    <row r="76" spans="4:16" x14ac:dyDescent="0.25">
      <c r="D76" t="s">
        <v>45</v>
      </c>
      <c r="G76">
        <f>G47/$H$54*100</f>
        <v>93.391379196186193</v>
      </c>
      <c r="H76">
        <f t="shared" ref="H76:N76" si="29">H47/$H$54*100</f>
        <v>103.51685095676355</v>
      </c>
      <c r="I76">
        <f t="shared" si="29"/>
        <v>90.83890617758064</v>
      </c>
      <c r="J76">
        <f t="shared" si="29"/>
        <v>90.963053697940822</v>
      </c>
      <c r="K76">
        <f t="shared" si="29"/>
        <v>91.957227040985231</v>
      </c>
      <c r="L76">
        <f t="shared" si="29"/>
        <v>89.624246838376493</v>
      </c>
      <c r="M76">
        <f t="shared" si="29"/>
        <v>99.261073958816127</v>
      </c>
      <c r="N76">
        <f t="shared" si="29"/>
        <v>108.18976362312125</v>
      </c>
    </row>
    <row r="77" spans="4:16" x14ac:dyDescent="0.25">
      <c r="G77">
        <f t="shared" ref="G77:N79" si="30">G48/$H$54*100</f>
        <v>75.778322187644818</v>
      </c>
      <c r="H77">
        <f t="shared" si="30"/>
        <v>118.21293782692182</v>
      </c>
      <c r="I77">
        <f t="shared" si="30"/>
        <v>76.061378534066094</v>
      </c>
      <c r="J77">
        <f t="shared" si="30"/>
        <v>81.164338210951442</v>
      </c>
      <c r="K77">
        <f t="shared" si="30"/>
        <v>97.665033437065503</v>
      </c>
      <c r="L77">
        <f t="shared" si="30"/>
        <v>77.181685757796458</v>
      </c>
      <c r="M77">
        <f t="shared" si="30"/>
        <v>79.330927630272114</v>
      </c>
      <c r="N77">
        <f t="shared" si="30"/>
        <v>124.17797788518838</v>
      </c>
    </row>
    <row r="78" spans="4:16" x14ac:dyDescent="0.25">
      <c r="G78">
        <f t="shared" si="30"/>
        <v>105.20625041382507</v>
      </c>
      <c r="H78">
        <f t="shared" si="30"/>
        <v>105.12679600079453</v>
      </c>
      <c r="I78">
        <f t="shared" si="30"/>
        <v>102.9437860027809</v>
      </c>
      <c r="J78">
        <f t="shared" si="30"/>
        <v>98.291730119843763</v>
      </c>
      <c r="K78">
        <f t="shared" si="30"/>
        <v>67.770310534330932</v>
      </c>
      <c r="L78">
        <f t="shared" si="30"/>
        <v>83.321525524730205</v>
      </c>
      <c r="M78">
        <f t="shared" si="30"/>
        <v>111.1365291663908</v>
      </c>
      <c r="N78">
        <f t="shared" si="30"/>
        <v>98.692974905647901</v>
      </c>
    </row>
    <row r="79" spans="4:16" x14ac:dyDescent="0.25">
      <c r="G79">
        <f t="shared" si="30"/>
        <v>134.32232006886048</v>
      </c>
      <c r="H79">
        <f t="shared" si="30"/>
        <v>73.143415215520108</v>
      </c>
      <c r="I79">
        <f t="shared" si="30"/>
        <v>131.76488114944053</v>
      </c>
      <c r="J79">
        <f t="shared" si="30"/>
        <v>70.785605508839282</v>
      </c>
      <c r="K79">
        <f t="shared" si="30"/>
        <v>75.460504535522745</v>
      </c>
      <c r="L79">
        <f t="shared" si="30"/>
        <v>113.01959875521422</v>
      </c>
      <c r="M79">
        <f t="shared" si="30"/>
        <v>49.786797325034755</v>
      </c>
      <c r="N79">
        <f t="shared" si="30"/>
        <v>85.06753625107595</v>
      </c>
    </row>
    <row r="82" spans="4:16" x14ac:dyDescent="0.25">
      <c r="F82" s="3"/>
      <c r="G82" s="3" t="s">
        <v>21</v>
      </c>
      <c r="H82" s="3" t="s">
        <v>22</v>
      </c>
      <c r="I82" s="3" t="s">
        <v>23</v>
      </c>
      <c r="J82" s="3" t="s">
        <v>24</v>
      </c>
      <c r="K82" s="3" t="s">
        <v>25</v>
      </c>
      <c r="L82" s="3" t="s">
        <v>26</v>
      </c>
      <c r="M82" s="3" t="s">
        <v>27</v>
      </c>
      <c r="N82" s="3" t="s">
        <v>28</v>
      </c>
      <c r="O82" s="3" t="s">
        <v>29</v>
      </c>
      <c r="P82" s="3" t="s">
        <v>29</v>
      </c>
    </row>
    <row r="83" spans="4:16" x14ac:dyDescent="0.25">
      <c r="F83" t="s">
        <v>37</v>
      </c>
      <c r="G83">
        <f>AVERAGE(G76:G79)</f>
        <v>102.17456796662913</v>
      </c>
      <c r="H83">
        <f t="shared" ref="H83:M83" si="31">AVERAGE(H76:H79)</f>
        <v>100</v>
      </c>
      <c r="I83">
        <f t="shared" si="31"/>
        <v>100.40223796596703</v>
      </c>
      <c r="J83">
        <f t="shared" si="31"/>
        <v>85.301181884393827</v>
      </c>
      <c r="K83">
        <f t="shared" si="31"/>
        <v>83.213268886976095</v>
      </c>
      <c r="L83">
        <f t="shared" si="31"/>
        <v>90.786764219029351</v>
      </c>
      <c r="M83">
        <f t="shared" si="31"/>
        <v>84.878832020128442</v>
      </c>
      <c r="N83">
        <f>AVERAGE(N76:N79)</f>
        <v>104.03206316625835</v>
      </c>
    </row>
    <row r="84" spans="4:16" x14ac:dyDescent="0.25">
      <c r="F84" t="s">
        <v>39</v>
      </c>
      <c r="G84">
        <f>MEDIAN(G76:G79)</f>
        <v>99.298814805005634</v>
      </c>
      <c r="H84">
        <f t="shared" ref="H84:N84" si="32">MEDIAN(H76:H79)</f>
        <v>104.32182347877904</v>
      </c>
      <c r="I84">
        <f t="shared" si="32"/>
        <v>96.891346090180775</v>
      </c>
      <c r="J84">
        <f t="shared" si="32"/>
        <v>86.063695954446132</v>
      </c>
      <c r="K84">
        <f t="shared" si="32"/>
        <v>83.708865788253988</v>
      </c>
      <c r="L84">
        <f t="shared" si="32"/>
        <v>86.472886181553349</v>
      </c>
      <c r="M84">
        <f t="shared" si="32"/>
        <v>89.296000794544113</v>
      </c>
      <c r="N84">
        <f t="shared" si="32"/>
        <v>103.44136926438458</v>
      </c>
    </row>
    <row r="85" spans="4:16" x14ac:dyDescent="0.25">
      <c r="F85" t="s">
        <v>41</v>
      </c>
      <c r="G85">
        <f>STDEV(G76:G79)</f>
        <v>24.607419341118408</v>
      </c>
      <c r="H85">
        <f t="shared" ref="H85:N85" si="33">STDEV(H76:H79)</f>
        <v>19.075634794672208</v>
      </c>
      <c r="I85">
        <f t="shared" si="33"/>
        <v>23.622091402298516</v>
      </c>
      <c r="J85">
        <f t="shared" si="33"/>
        <v>11.953054964926242</v>
      </c>
      <c r="K85">
        <f t="shared" si="33"/>
        <v>13.951112507383124</v>
      </c>
      <c r="L85">
        <f t="shared" si="33"/>
        <v>15.668209075203384</v>
      </c>
      <c r="M85">
        <f t="shared" si="33"/>
        <v>26.823781020880389</v>
      </c>
      <c r="N85">
        <f t="shared" si="33"/>
        <v>16.444892799110168</v>
      </c>
    </row>
    <row r="86" spans="4:16" x14ac:dyDescent="0.25">
      <c r="F86" t="s">
        <v>42</v>
      </c>
      <c r="G86">
        <f>G85/G83*100</f>
        <v>24.083702853684049</v>
      </c>
      <c r="H86">
        <f t="shared" ref="H86:N86" si="34">H85/H83*100</f>
        <v>19.075634794672208</v>
      </c>
      <c r="I86">
        <f t="shared" si="34"/>
        <v>23.52745504567897</v>
      </c>
      <c r="J86">
        <f t="shared" si="34"/>
        <v>14.012765944000478</v>
      </c>
      <c r="K86">
        <f t="shared" si="34"/>
        <v>16.765490280561067</v>
      </c>
      <c r="L86">
        <f t="shared" si="34"/>
        <v>17.258252576777323</v>
      </c>
      <c r="M86">
        <f t="shared" si="34"/>
        <v>31.602438891382612</v>
      </c>
      <c r="N86">
        <f t="shared" si="34"/>
        <v>15.807523467864748</v>
      </c>
    </row>
    <row r="89" spans="4:16" x14ac:dyDescent="0.25">
      <c r="D89" s="2" t="s">
        <v>47</v>
      </c>
    </row>
    <row r="90" spans="4:16" x14ac:dyDescent="0.25">
      <c r="G90">
        <f>G47/$Q$48*100</f>
        <v>92.386871539254471</v>
      </c>
      <c r="H90">
        <f t="shared" ref="H90:N90" si="35">H47/$Q$48*100</f>
        <v>102.40343481169202</v>
      </c>
      <c r="I90">
        <f t="shared" si="35"/>
        <v>89.861852646643925</v>
      </c>
      <c r="J90">
        <f t="shared" si="35"/>
        <v>89.984664849591908</v>
      </c>
      <c r="K90">
        <f t="shared" si="35"/>
        <v>90.968144970799344</v>
      </c>
      <c r="L90">
        <f t="shared" si="35"/>
        <v>88.660258053000845</v>
      </c>
      <c r="M90">
        <f t="shared" si="35"/>
        <v>98.193432494635147</v>
      </c>
      <c r="N90">
        <f t="shared" si="35"/>
        <v>107.02608613065419</v>
      </c>
    </row>
    <row r="91" spans="4:16" x14ac:dyDescent="0.25">
      <c r="G91">
        <f t="shared" ref="G91:N93" si="36">G48/$Q$48*100</f>
        <v>74.963258682618033</v>
      </c>
      <c r="H91">
        <f t="shared" si="36"/>
        <v>116.94145214786265</v>
      </c>
      <c r="I91">
        <f t="shared" si="36"/>
        <v>75.243270505339481</v>
      </c>
      <c r="J91">
        <f t="shared" si="36"/>
        <v>80.291343295313382</v>
      </c>
      <c r="K91">
        <f t="shared" si="36"/>
        <v>96.614558813535893</v>
      </c>
      <c r="L91">
        <f t="shared" si="36"/>
        <v>76.351527824742078</v>
      </c>
      <c r="M91">
        <f t="shared" si="36"/>
        <v>78.477652682177563</v>
      </c>
      <c r="N91">
        <f t="shared" si="36"/>
        <v>122.84233287510737</v>
      </c>
    </row>
    <row r="92" spans="4:16" x14ac:dyDescent="0.25">
      <c r="G92">
        <f t="shared" si="36"/>
        <v>104.07466326940822</v>
      </c>
      <c r="H92">
        <f t="shared" si="36"/>
        <v>103.99606345952151</v>
      </c>
      <c r="I92">
        <f t="shared" si="36"/>
        <v>101.83653368288415</v>
      </c>
      <c r="J92">
        <f t="shared" si="36"/>
        <v>97.234514814017317</v>
      </c>
      <c r="K92">
        <f t="shared" si="36"/>
        <v>67.041380343661302</v>
      </c>
      <c r="L92">
        <f t="shared" si="36"/>
        <v>82.42532813373758</v>
      </c>
      <c r="M92">
        <f t="shared" si="36"/>
        <v>109.94115657982755</v>
      </c>
      <c r="N92">
        <f t="shared" si="36"/>
        <v>97.631443853945186</v>
      </c>
    </row>
    <row r="93" spans="4:16" x14ac:dyDescent="0.25">
      <c r="G93">
        <f t="shared" si="36"/>
        <v>132.87756360239305</v>
      </c>
      <c r="H93">
        <f t="shared" si="36"/>
        <v>72.356692487250058</v>
      </c>
      <c r="I93">
        <f t="shared" si="36"/>
        <v>130.34763222166455</v>
      </c>
      <c r="J93">
        <f t="shared" si="36"/>
        <v>70.024243128861912</v>
      </c>
      <c r="K93">
        <f t="shared" si="36"/>
        <v>74.648859443071231</v>
      </c>
      <c r="L93">
        <f t="shared" si="36"/>
        <v>111.80397207414256</v>
      </c>
      <c r="M93">
        <f t="shared" si="36"/>
        <v>49.251295873428099</v>
      </c>
      <c r="N93">
        <f t="shared" si="36"/>
        <v>84.152558955998018</v>
      </c>
    </row>
    <row r="95" spans="4:16" x14ac:dyDescent="0.25">
      <c r="F95" s="3"/>
      <c r="G95" s="3"/>
      <c r="H95" s="3"/>
      <c r="I95" s="3"/>
      <c r="J95" s="3"/>
      <c r="K95" s="3"/>
      <c r="L95" s="3"/>
      <c r="M95" s="3"/>
      <c r="N95" s="3"/>
    </row>
    <row r="96" spans="4:16" x14ac:dyDescent="0.25">
      <c r="F96" s="3"/>
      <c r="G96" s="3" t="s">
        <v>21</v>
      </c>
      <c r="H96" s="3" t="s">
        <v>22</v>
      </c>
      <c r="I96" s="3" t="s">
        <v>23</v>
      </c>
      <c r="J96" s="3" t="s">
        <v>24</v>
      </c>
      <c r="K96" s="3" t="s">
        <v>25</v>
      </c>
      <c r="L96" s="3" t="s">
        <v>26</v>
      </c>
      <c r="M96" s="3" t="s">
        <v>27</v>
      </c>
      <c r="N96" s="3" t="s">
        <v>28</v>
      </c>
    </row>
    <row r="97" spans="6:14" x14ac:dyDescent="0.25">
      <c r="F97" t="s">
        <v>37</v>
      </c>
      <c r="G97">
        <f>AVERAGE(G90:G93)</f>
        <v>101.07558927341844</v>
      </c>
      <c r="H97">
        <f t="shared" ref="H97:M97" si="37">AVERAGE(H90:H93)</f>
        <v>98.924410726581556</v>
      </c>
      <c r="I97">
        <f t="shared" si="37"/>
        <v>99.322322264133021</v>
      </c>
      <c r="J97">
        <f>AVERAGE(J90:J93)</f>
        <v>84.383691521946133</v>
      </c>
      <c r="K97">
        <f t="shared" si="37"/>
        <v>82.31823589276695</v>
      </c>
      <c r="L97">
        <f t="shared" si="37"/>
        <v>89.810271521405767</v>
      </c>
      <c r="M97">
        <f t="shared" si="37"/>
        <v>83.965884407517095</v>
      </c>
      <c r="N97">
        <f>AVERAGE(N90:N93)</f>
        <v>102.91310545392619</v>
      </c>
    </row>
    <row r="98" spans="6:14" x14ac:dyDescent="0.25">
      <c r="F98" t="s">
        <v>39</v>
      </c>
      <c r="G98">
        <f>MEDIAN(G90:G93)</f>
        <v>98.230767404331345</v>
      </c>
      <c r="H98">
        <f t="shared" ref="H98:N98" si="38">MEDIAN(H90:H93)</f>
        <v>103.19974913560677</v>
      </c>
      <c r="I98">
        <f t="shared" si="38"/>
        <v>95.849193164764046</v>
      </c>
      <c r="J98">
        <f t="shared" si="38"/>
        <v>85.138004072452645</v>
      </c>
      <c r="K98">
        <f t="shared" si="38"/>
        <v>82.808502206935287</v>
      </c>
      <c r="L98">
        <f t="shared" si="38"/>
        <v>85.542793093369212</v>
      </c>
      <c r="M98">
        <f t="shared" si="38"/>
        <v>88.335542588406355</v>
      </c>
      <c r="N98">
        <f t="shared" si="38"/>
        <v>102.32876499229968</v>
      </c>
    </row>
    <row r="99" spans="6:14" x14ac:dyDescent="0.25">
      <c r="F99" t="s">
        <v>41</v>
      </c>
      <c r="G99">
        <f>STDEV(G90:G93)</f>
        <v>24.342744578220227</v>
      </c>
      <c r="H99">
        <f t="shared" ref="H99:N99" si="39">STDEV(H90:H93)</f>
        <v>18.870459312984227</v>
      </c>
      <c r="I99">
        <f t="shared" si="39"/>
        <v>23.368014721018277</v>
      </c>
      <c r="J99">
        <f t="shared" si="39"/>
        <v>11.824489187877704</v>
      </c>
      <c r="K99">
        <f t="shared" si="39"/>
        <v>13.801055837731113</v>
      </c>
      <c r="L99">
        <f t="shared" si="39"/>
        <v>15.499683499053775</v>
      </c>
      <c r="M99">
        <f t="shared" si="39"/>
        <v>26.535267309494522</v>
      </c>
      <c r="N99">
        <f t="shared" si="39"/>
        <v>16.268013296137703</v>
      </c>
    </row>
    <row r="100" spans="6:14" x14ac:dyDescent="0.25">
      <c r="F100" t="s">
        <v>42</v>
      </c>
      <c r="G100">
        <f>G99/G97*100</f>
        <v>24.083702853684031</v>
      </c>
      <c r="H100">
        <f t="shared" ref="H100:N100" si="40">H99/H97*100</f>
        <v>19.075634794672197</v>
      </c>
      <c r="I100">
        <f t="shared" si="40"/>
        <v>23.527455045678956</v>
      </c>
      <c r="J100">
        <f t="shared" si="40"/>
        <v>14.012765944000499</v>
      </c>
      <c r="K100">
        <f t="shared" si="40"/>
        <v>16.765490280560989</v>
      </c>
      <c r="L100">
        <f t="shared" si="40"/>
        <v>17.258252576777384</v>
      </c>
      <c r="M100">
        <f t="shared" si="40"/>
        <v>31.60243889138258</v>
      </c>
      <c r="N100">
        <f t="shared" si="40"/>
        <v>15.807523467864673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1301C-8016-473B-BCD9-9419F372F660}">
  <dimension ref="A1:N52"/>
  <sheetViews>
    <sheetView tabSelected="1" workbookViewId="0">
      <selection activeCell="C6" sqref="C6"/>
    </sheetView>
  </sheetViews>
  <sheetFormatPr baseColWidth="10" defaultRowHeight="15" x14ac:dyDescent="0.25"/>
  <sheetData>
    <row r="1" spans="1:3" x14ac:dyDescent="0.25">
      <c r="A1" s="2" t="s">
        <v>61</v>
      </c>
    </row>
    <row r="2" spans="1:3" x14ac:dyDescent="0.25">
      <c r="A2" t="s">
        <v>30</v>
      </c>
      <c r="C2" t="s">
        <v>62</v>
      </c>
    </row>
    <row r="3" spans="1:3" x14ac:dyDescent="0.25">
      <c r="A3" t="s">
        <v>31</v>
      </c>
      <c r="C3" s="1">
        <v>43807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1">
        <v>43866</v>
      </c>
    </row>
    <row r="7" spans="1:3" x14ac:dyDescent="0.25">
      <c r="A7" t="s">
        <v>19</v>
      </c>
      <c r="C7" t="s">
        <v>20</v>
      </c>
    </row>
    <row r="8" spans="1:3" x14ac:dyDescent="0.25">
      <c r="A8" s="2" t="s">
        <v>36</v>
      </c>
    </row>
    <row r="15" spans="1:3" x14ac:dyDescent="0.25">
      <c r="A15" s="2" t="s">
        <v>17</v>
      </c>
    </row>
    <row r="16" spans="1:3" x14ac:dyDescent="0.25">
      <c r="A16" t="s">
        <v>43</v>
      </c>
    </row>
    <row r="17" spans="1:14" x14ac:dyDescent="0.25">
      <c r="D17" t="s">
        <v>21</v>
      </c>
      <c r="E17" t="s">
        <v>22</v>
      </c>
      <c r="F17" t="s">
        <v>23</v>
      </c>
      <c r="G17" t="s">
        <v>24</v>
      </c>
      <c r="H17" t="s">
        <v>25</v>
      </c>
      <c r="I17" t="s">
        <v>26</v>
      </c>
      <c r="J17" t="s">
        <v>27</v>
      </c>
      <c r="K17" t="s">
        <v>28</v>
      </c>
      <c r="L17" t="s">
        <v>29</v>
      </c>
    </row>
    <row r="20" spans="1:14" x14ac:dyDescent="0.25">
      <c r="D20">
        <v>0.21838101999999998</v>
      </c>
      <c r="E20">
        <v>0.18912541999999999</v>
      </c>
      <c r="F20">
        <v>0.20346512</v>
      </c>
      <c r="G20">
        <v>0.19205401999999999</v>
      </c>
      <c r="H20">
        <v>0.23369831999999996</v>
      </c>
      <c r="I20">
        <v>0.21989502</v>
      </c>
      <c r="J20">
        <v>0.19819302</v>
      </c>
      <c r="K20">
        <v>0.21211881999999999</v>
      </c>
      <c r="N20" t="s">
        <v>46</v>
      </c>
    </row>
    <row r="21" spans="1:14" x14ac:dyDescent="0.25">
      <c r="D21">
        <v>0.21671221999999996</v>
      </c>
      <c r="E21">
        <v>0.23555701999999995</v>
      </c>
      <c r="F21">
        <v>0.25832341999999997</v>
      </c>
      <c r="G21">
        <v>0.19219921999999995</v>
      </c>
      <c r="H21">
        <v>0.21963841999999995</v>
      </c>
      <c r="I21">
        <v>0.21439791999999996</v>
      </c>
      <c r="J21">
        <v>0.20461241999999996</v>
      </c>
      <c r="K21">
        <v>0.21796901999999996</v>
      </c>
      <c r="N21">
        <v>0.21281885749999996</v>
      </c>
    </row>
    <row r="22" spans="1:14" x14ac:dyDescent="0.25">
      <c r="D22">
        <v>0.20233911999999998</v>
      </c>
      <c r="E22">
        <v>0.22985061999999995</v>
      </c>
      <c r="F22">
        <v>0.20741881999999995</v>
      </c>
      <c r="G22">
        <v>0.16451611999999999</v>
      </c>
      <c r="H22">
        <v>0.22918481999999996</v>
      </c>
      <c r="I22">
        <v>0.21068971999999997</v>
      </c>
      <c r="J22">
        <v>0.22162092</v>
      </c>
      <c r="K22">
        <v>0.21517981999999997</v>
      </c>
    </row>
    <row r="23" spans="1:14" x14ac:dyDescent="0.25">
      <c r="D23">
        <v>0.21000491999999998</v>
      </c>
      <c r="E23">
        <v>0.20058051999999998</v>
      </c>
      <c r="F23">
        <v>0.18493461999999999</v>
      </c>
      <c r="G23">
        <v>0.16647931999999999</v>
      </c>
      <c r="H23">
        <v>0.18232381999999997</v>
      </c>
      <c r="I23">
        <v>0.21087661999999996</v>
      </c>
      <c r="J23">
        <v>0.18045251999999995</v>
      </c>
      <c r="K23">
        <v>0.14451332</v>
      </c>
    </row>
    <row r="25" spans="1:14" x14ac:dyDescent="0.25">
      <c r="A25" s="2" t="s">
        <v>57</v>
      </c>
    </row>
    <row r="26" spans="1:14" x14ac:dyDescent="0.25">
      <c r="A26" t="s">
        <v>43</v>
      </c>
    </row>
    <row r="27" spans="1:14" x14ac:dyDescent="0.25">
      <c r="D27" t="s">
        <v>21</v>
      </c>
      <c r="E27" t="s">
        <v>22</v>
      </c>
      <c r="F27" t="s">
        <v>23</v>
      </c>
      <c r="G27" t="s">
        <v>24</v>
      </c>
      <c r="H27" t="s">
        <v>25</v>
      </c>
      <c r="I27" t="s">
        <v>26</v>
      </c>
      <c r="J27" t="s">
        <v>27</v>
      </c>
      <c r="K27" t="s">
        <v>28</v>
      </c>
      <c r="L27" t="s">
        <v>29</v>
      </c>
    </row>
    <row r="30" spans="1:14" x14ac:dyDescent="0.25">
      <c r="D30">
        <v>940.32666666666637</v>
      </c>
      <c r="E30">
        <v>1042.2766666666662</v>
      </c>
      <c r="F30">
        <v>914.62666666666655</v>
      </c>
      <c r="G30">
        <v>915.87666666666655</v>
      </c>
      <c r="H30">
        <v>925.88666666666631</v>
      </c>
      <c r="I30">
        <v>902.39666666666653</v>
      </c>
      <c r="J30">
        <v>999.42666666666628</v>
      </c>
      <c r="K30">
        <v>1089.3266666666664</v>
      </c>
    </row>
    <row r="31" spans="1:14" x14ac:dyDescent="0.25">
      <c r="D31">
        <v>762.98666666666622</v>
      </c>
      <c r="E31">
        <v>1190.2466666666664</v>
      </c>
      <c r="F31">
        <v>765.83666666666659</v>
      </c>
      <c r="G31">
        <v>817.21666666666624</v>
      </c>
      <c r="H31">
        <v>983.35666666666657</v>
      </c>
      <c r="I31">
        <v>777.11666666666633</v>
      </c>
      <c r="J31">
        <v>798.75666666666621</v>
      </c>
      <c r="K31">
        <v>1250.3066666666664</v>
      </c>
    </row>
    <row r="32" spans="1:14" x14ac:dyDescent="0.25">
      <c r="D32">
        <v>1059.2866666666664</v>
      </c>
      <c r="E32">
        <v>1058.4866666666662</v>
      </c>
      <c r="F32">
        <v>1036.5066666666662</v>
      </c>
      <c r="G32">
        <v>989.66666666666652</v>
      </c>
      <c r="H32">
        <v>682.35666666666657</v>
      </c>
      <c r="I32">
        <v>838.9366666666665</v>
      </c>
      <c r="J32">
        <v>1118.9966666666664</v>
      </c>
      <c r="K32">
        <v>993.70666666666648</v>
      </c>
    </row>
    <row r="33" spans="1:13" x14ac:dyDescent="0.25">
      <c r="D33">
        <v>1352.4466666666663</v>
      </c>
      <c r="E33">
        <v>736.45666666666648</v>
      </c>
      <c r="F33">
        <v>1326.6966666666663</v>
      </c>
      <c r="G33">
        <v>712.71666666666624</v>
      </c>
      <c r="H33">
        <v>759.78666666666641</v>
      </c>
      <c r="I33">
        <v>1137.9566666666665</v>
      </c>
      <c r="J33">
        <v>501.28666666666641</v>
      </c>
      <c r="K33">
        <v>856.51666666666642</v>
      </c>
    </row>
    <row r="35" spans="1:13" x14ac:dyDescent="0.25">
      <c r="A35" s="2" t="s">
        <v>58</v>
      </c>
    </row>
    <row r="36" spans="1:13" x14ac:dyDescent="0.25">
      <c r="D36">
        <f>D20/D30*100</f>
        <v>2.322395266893066E-2</v>
      </c>
      <c r="E36">
        <f t="shared" ref="E36:K36" si="0">E20/E30*100</f>
        <v>1.814541436534766E-2</v>
      </c>
      <c r="F36">
        <f t="shared" si="0"/>
        <v>2.2245701707071741E-2</v>
      </c>
      <c r="G36">
        <f t="shared" si="0"/>
        <v>2.0969419463319299E-2</v>
      </c>
      <c r="H36">
        <f t="shared" si="0"/>
        <v>2.524048875672329E-2</v>
      </c>
      <c r="I36">
        <f t="shared" si="0"/>
        <v>2.4367889213538763E-2</v>
      </c>
      <c r="J36">
        <f t="shared" si="0"/>
        <v>1.9830671585042099E-2</v>
      </c>
      <c r="K36">
        <f t="shared" si="0"/>
        <v>1.9472471067754394E-2</v>
      </c>
      <c r="M36" s="2" t="s">
        <v>60</v>
      </c>
    </row>
    <row r="37" spans="1:13" x14ac:dyDescent="0.25">
      <c r="D37">
        <f t="shared" ref="D37:K37" si="1">D21/D31*100</f>
        <v>2.8403146407101926E-2</v>
      </c>
      <c r="E37">
        <f t="shared" si="1"/>
        <v>1.9790605308703517E-2</v>
      </c>
      <c r="F37">
        <f t="shared" si="1"/>
        <v>3.3730876470613839E-2</v>
      </c>
      <c r="G37">
        <f t="shared" si="1"/>
        <v>2.351875920298575E-2</v>
      </c>
      <c r="H37">
        <f t="shared" si="1"/>
        <v>2.2335580511648873E-2</v>
      </c>
      <c r="I37">
        <f t="shared" si="1"/>
        <v>2.7588897419949823E-2</v>
      </c>
      <c r="J37">
        <f t="shared" si="1"/>
        <v>2.5616364599982483E-2</v>
      </c>
      <c r="K37">
        <f t="shared" si="1"/>
        <v>1.7433244643980678E-2</v>
      </c>
      <c r="M37">
        <f>AVERAGE(D36:E39)</f>
        <v>2.1642907422392596E-2</v>
      </c>
    </row>
    <row r="38" spans="1:13" x14ac:dyDescent="0.25">
      <c r="D38">
        <f t="shared" ref="D38:K38" si="2">D22/D32*100</f>
        <v>1.9101450661766096E-2</v>
      </c>
      <c r="E38">
        <f t="shared" si="2"/>
        <v>2.1715022705371824E-2</v>
      </c>
      <c r="F38">
        <f t="shared" si="2"/>
        <v>2.0011334868404132E-2</v>
      </c>
      <c r="G38">
        <f t="shared" si="2"/>
        <v>1.6623386998989562E-2</v>
      </c>
      <c r="H38">
        <f t="shared" si="2"/>
        <v>3.3587247138593207E-2</v>
      </c>
      <c r="I38">
        <f t="shared" si="2"/>
        <v>2.511390053281734E-2</v>
      </c>
      <c r="J38">
        <f t="shared" si="2"/>
        <v>1.9805324412643474E-2</v>
      </c>
      <c r="K38">
        <f t="shared" si="2"/>
        <v>2.1654259472949765E-2</v>
      </c>
    </row>
    <row r="39" spans="1:13" x14ac:dyDescent="0.25">
      <c r="D39">
        <f t="shared" ref="D39:K39" si="3">D23/D33*100</f>
        <v>1.5527778298096788E-2</v>
      </c>
      <c r="E39">
        <f t="shared" si="3"/>
        <v>2.7235888963822272E-2</v>
      </c>
      <c r="F39">
        <f t="shared" si="3"/>
        <v>1.3939480263009131E-2</v>
      </c>
      <c r="G39">
        <f t="shared" si="3"/>
        <v>2.3358415452610914E-2</v>
      </c>
      <c r="H39">
        <f t="shared" si="3"/>
        <v>2.3996712235013342E-2</v>
      </c>
      <c r="I39">
        <f t="shared" si="3"/>
        <v>1.8531164338419445E-2</v>
      </c>
      <c r="J39">
        <f t="shared" si="3"/>
        <v>3.5997869482531628E-2</v>
      </c>
      <c r="K39">
        <f t="shared" si="3"/>
        <v>1.6872213422583725E-2</v>
      </c>
    </row>
    <row r="41" spans="1:13" x14ac:dyDescent="0.25">
      <c r="A41" s="2" t="s">
        <v>59</v>
      </c>
    </row>
    <row r="42" spans="1:13" x14ac:dyDescent="0.25">
      <c r="D42">
        <f>D36/$M$37*100</f>
        <v>107.30514258404236</v>
      </c>
      <c r="E42">
        <f>E36/$M$37*100</f>
        <v>83.840003615104436</v>
      </c>
      <c r="F42">
        <f>F36/$M$37*100</f>
        <v>102.78518164364307</v>
      </c>
      <c r="G42">
        <f>G36/$M$37*100</f>
        <v>96.888181675736959</v>
      </c>
      <c r="H42">
        <f>H36/$M$37*100</f>
        <v>116.62244939701816</v>
      </c>
      <c r="I42">
        <f>I36/$M$37*100</f>
        <v>112.59064569267063</v>
      </c>
      <c r="J42">
        <f>J36/$M$37*100</f>
        <v>91.626652547265962</v>
      </c>
      <c r="K42">
        <f>K36/$M$37*100</f>
        <v>89.971604497126918</v>
      </c>
    </row>
    <row r="43" spans="1:13" x14ac:dyDescent="0.25">
      <c r="D43">
        <f>D37/$M$37*100</f>
        <v>131.23535508780546</v>
      </c>
      <c r="E43">
        <f>E37/$M$37*100</f>
        <v>91.441528268181685</v>
      </c>
      <c r="F43">
        <f>F37/$M$37*100</f>
        <v>155.85187245090074</v>
      </c>
      <c r="G43">
        <f>G37/$M$37*100</f>
        <v>108.66728182116753</v>
      </c>
      <c r="H43">
        <f>H37/$M$37*100</f>
        <v>103.20046228419206</v>
      </c>
      <c r="I43">
        <f>I37/$M$37*100</f>
        <v>127.47315728664658</v>
      </c>
      <c r="J43">
        <f>J37/$M$37*100</f>
        <v>118.35916543023602</v>
      </c>
      <c r="K43">
        <f>K37/$M$37*100</f>
        <v>80.549458091492667</v>
      </c>
    </row>
    <row r="44" spans="1:13" x14ac:dyDescent="0.25">
      <c r="D44">
        <f>D38/$M$37*100</f>
        <v>88.257322775418743</v>
      </c>
      <c r="E44">
        <f>E38/$M$37*100</f>
        <v>100.33320515387231</v>
      </c>
      <c r="F44">
        <f>F38/$M$37*100</f>
        <v>92.461398451945627</v>
      </c>
      <c r="G44">
        <f>G38/$M$37*100</f>
        <v>76.807550272983917</v>
      </c>
      <c r="H44">
        <f>H38/$M$37*100</f>
        <v>155.18824011529307</v>
      </c>
      <c r="I44">
        <f>I38/$M$37*100</f>
        <v>116.0375546717606</v>
      </c>
      <c r="J44">
        <f>J38/$M$37*100</f>
        <v>91.509537171295733</v>
      </c>
      <c r="K44">
        <f>K38/$M$37*100</f>
        <v>100.05245159689322</v>
      </c>
    </row>
    <row r="45" spans="1:13" x14ac:dyDescent="0.25">
      <c r="D45">
        <f>D39/$M$37*100</f>
        <v>71.745343613266783</v>
      </c>
      <c r="E45">
        <f>E39/$M$37*100</f>
        <v>125.84209890230811</v>
      </c>
      <c r="F45">
        <f>F39/$M$37*100</f>
        <v>64.406689872853221</v>
      </c>
      <c r="G45">
        <f>G39/$M$37*100</f>
        <v>107.92642132934222</v>
      </c>
      <c r="H45">
        <f>H39/$M$37*100</f>
        <v>110.87564053517787</v>
      </c>
      <c r="I45">
        <f>I39/$M$37*100</f>
        <v>85.622342584371907</v>
      </c>
      <c r="J45">
        <f>J39/$M$37*100</f>
        <v>166.32640328760465</v>
      </c>
      <c r="K45">
        <f>K39/$M$37*100</f>
        <v>77.957240648394006</v>
      </c>
    </row>
    <row r="48" spans="1:13" x14ac:dyDescent="0.25">
      <c r="C48" s="3"/>
      <c r="D48" s="3" t="s">
        <v>21</v>
      </c>
      <c r="E48" s="3" t="s">
        <v>22</v>
      </c>
      <c r="F48" s="3" t="s">
        <v>23</v>
      </c>
      <c r="G48" s="3" t="s">
        <v>24</v>
      </c>
      <c r="H48" s="3" t="s">
        <v>25</v>
      </c>
      <c r="I48" s="3" t="s">
        <v>26</v>
      </c>
      <c r="J48" s="3" t="s">
        <v>27</v>
      </c>
      <c r="K48" s="3" t="s">
        <v>28</v>
      </c>
    </row>
    <row r="49" spans="3:11" x14ac:dyDescent="0.25">
      <c r="C49" t="s">
        <v>37</v>
      </c>
      <c r="D49">
        <f>AVERAGE(D42:D45)</f>
        <v>99.635791015133321</v>
      </c>
      <c r="E49">
        <f t="shared" ref="E49:J49" si="4">AVERAGE(E42:E45)</f>
        <v>100.36420898486664</v>
      </c>
      <c r="F49">
        <f t="shared" si="4"/>
        <v>103.87628560483567</v>
      </c>
      <c r="G49">
        <f>AVERAGE(G42:G45)</f>
        <v>97.572358774807668</v>
      </c>
      <c r="H49">
        <f t="shared" si="4"/>
        <v>121.47169808292028</v>
      </c>
      <c r="I49">
        <f t="shared" si="4"/>
        <v>110.43092505886243</v>
      </c>
      <c r="J49">
        <f t="shared" si="4"/>
        <v>116.95543960910059</v>
      </c>
      <c r="K49">
        <f>AVERAGE(K42:K45)</f>
        <v>87.132688708476707</v>
      </c>
    </row>
    <row r="50" spans="3:11" x14ac:dyDescent="0.25">
      <c r="C50" t="s">
        <v>39</v>
      </c>
      <c r="D50">
        <f>MEDIAN(D42:D45)</f>
        <v>97.78123267973055</v>
      </c>
      <c r="E50">
        <f t="shared" ref="E50:K50" si="5">MEDIAN(E42:E45)</f>
        <v>95.887366711026999</v>
      </c>
      <c r="F50">
        <f t="shared" si="5"/>
        <v>97.623290047794342</v>
      </c>
      <c r="G50">
        <f t="shared" si="5"/>
        <v>102.40730150253958</v>
      </c>
      <c r="H50">
        <f t="shared" si="5"/>
        <v>113.74904496609801</v>
      </c>
      <c r="I50">
        <f t="shared" si="5"/>
        <v>114.31410018221561</v>
      </c>
      <c r="J50">
        <f t="shared" si="5"/>
        <v>104.992908988751</v>
      </c>
      <c r="K50">
        <f t="shared" si="5"/>
        <v>85.2605312943098</v>
      </c>
    </row>
    <row r="51" spans="3:11" x14ac:dyDescent="0.25">
      <c r="C51" t="s">
        <v>41</v>
      </c>
      <c r="D51">
        <f>STDEV(D42:D45)</f>
        <v>25.591001014868041</v>
      </c>
      <c r="E51">
        <f t="shared" ref="E51:K51" si="6">STDEV(E42:E45)</f>
        <v>18.273728228951953</v>
      </c>
      <c r="F51">
        <f t="shared" si="6"/>
        <v>38.257028860965825</v>
      </c>
      <c r="G51">
        <f t="shared" si="6"/>
        <v>14.854284446001323</v>
      </c>
      <c r="H51">
        <f t="shared" si="6"/>
        <v>23.140404149497769</v>
      </c>
      <c r="I51">
        <f t="shared" si="6"/>
        <v>17.720065204278534</v>
      </c>
      <c r="J51">
        <f t="shared" si="6"/>
        <v>35.253859862541447</v>
      </c>
      <c r="K51">
        <f t="shared" si="6"/>
        <v>10.041704510152041</v>
      </c>
    </row>
    <row r="52" spans="3:11" x14ac:dyDescent="0.25">
      <c r="C52" t="s">
        <v>42</v>
      </c>
      <c r="D52">
        <f>D51/D49*100</f>
        <v>25.684546440727424</v>
      </c>
      <c r="E52">
        <f t="shared" ref="E52:K52" si="7">E51/E49*100</f>
        <v>18.207415186929186</v>
      </c>
      <c r="F52">
        <f t="shared" si="7"/>
        <v>36.829415528489854</v>
      </c>
      <c r="G52">
        <f t="shared" si="7"/>
        <v>15.223865275497028</v>
      </c>
      <c r="H52">
        <f t="shared" si="7"/>
        <v>19.050037592873217</v>
      </c>
      <c r="I52">
        <f t="shared" si="7"/>
        <v>16.046288840588176</v>
      </c>
      <c r="J52">
        <f t="shared" si="7"/>
        <v>30.142984354015677</v>
      </c>
      <c r="K52">
        <f t="shared" si="7"/>
        <v>11.524612242540764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10</xdr:col>
                <xdr:colOff>66675</xdr:colOff>
                <xdr:row>0</xdr:row>
                <xdr:rowOff>123825</xdr:rowOff>
              </from>
              <to>
                <xdr:col>14</xdr:col>
                <xdr:colOff>428625</xdr:colOff>
                <xdr:row>14</xdr:row>
                <xdr:rowOff>123825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2020-02-08T22:11:38Z</dcterms:created>
  <dcterms:modified xsi:type="dcterms:W3CDTF">2021-07-17T07:53:24Z</dcterms:modified>
</cp:coreProperties>
</file>