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81DA24C9-EE17-47A1-9200-9782D48D4BCD}" xr6:coauthVersionLast="45" xr6:coauthVersionMax="45" xr10:uidLastSave="{4FC18141-9476-4338-B788-CBDAB0686F65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4" l="1"/>
  <c r="J41" i="4"/>
  <c r="I41" i="4"/>
  <c r="H41" i="4"/>
  <c r="G41" i="4"/>
  <c r="F41" i="4"/>
  <c r="E41" i="4"/>
  <c r="D41" i="4"/>
  <c r="K40" i="4"/>
  <c r="J40" i="4"/>
  <c r="I40" i="4"/>
  <c r="H40" i="4"/>
  <c r="G40" i="4"/>
  <c r="F40" i="4"/>
  <c r="E40" i="4"/>
  <c r="D40" i="4"/>
  <c r="K39" i="4"/>
  <c r="J39" i="4"/>
  <c r="I39" i="4"/>
  <c r="H39" i="4"/>
  <c r="G39" i="4"/>
  <c r="F39" i="4"/>
  <c r="E39" i="4"/>
  <c r="D39" i="4"/>
  <c r="K38" i="4"/>
  <c r="J38" i="4"/>
  <c r="I38" i="4"/>
  <c r="H38" i="4"/>
  <c r="G38" i="4"/>
  <c r="F38" i="4"/>
  <c r="E38" i="4"/>
  <c r="D38" i="4"/>
  <c r="N42" i="4" l="1"/>
  <c r="K47" i="4" l="1"/>
  <c r="I47" i="4"/>
  <c r="E47" i="4"/>
  <c r="K46" i="4"/>
  <c r="I46" i="4"/>
  <c r="G46" i="4"/>
  <c r="E46" i="4"/>
  <c r="K45" i="4"/>
  <c r="I45" i="4"/>
  <c r="G45" i="4"/>
  <c r="E45" i="4"/>
  <c r="K44" i="4"/>
  <c r="I44" i="4"/>
  <c r="G44" i="4"/>
  <c r="E44" i="4"/>
  <c r="D47" i="4"/>
  <c r="H46" i="4"/>
  <c r="D46" i="4"/>
  <c r="H45" i="4"/>
  <c r="D45" i="4"/>
  <c r="H44" i="4"/>
  <c r="D44" i="4"/>
  <c r="J47" i="4"/>
  <c r="F47" i="4"/>
  <c r="J46" i="4"/>
  <c r="F46" i="4"/>
  <c r="J45" i="4"/>
  <c r="F45" i="4"/>
  <c r="J44" i="4"/>
  <c r="F44" i="4"/>
  <c r="G40" i="3"/>
  <c r="J53" i="4" l="1"/>
  <c r="J52" i="4"/>
  <c r="J51" i="4"/>
  <c r="H53" i="4"/>
  <c r="H52" i="4"/>
  <c r="H51" i="4"/>
  <c r="G53" i="4"/>
  <c r="G52" i="4"/>
  <c r="G51" i="4"/>
  <c r="K53" i="4"/>
  <c r="K52" i="4"/>
  <c r="K51" i="4"/>
  <c r="F53" i="4"/>
  <c r="F52" i="4"/>
  <c r="F51" i="4"/>
  <c r="D53" i="4"/>
  <c r="D52" i="4"/>
  <c r="D51" i="4"/>
  <c r="E53" i="4"/>
  <c r="E52" i="4"/>
  <c r="E51" i="4"/>
  <c r="I53" i="4"/>
  <c r="I52" i="4"/>
  <c r="I51" i="4"/>
  <c r="E54" i="4" l="1"/>
  <c r="F54" i="4"/>
  <c r="G54" i="4"/>
  <c r="J54" i="4"/>
  <c r="I54" i="4"/>
  <c r="D54" i="4"/>
  <c r="K54" i="4"/>
  <c r="H54" i="4"/>
  <c r="O39" i="2"/>
  <c r="N39" i="2"/>
  <c r="M39" i="2"/>
  <c r="L39" i="2"/>
  <c r="K39" i="2"/>
  <c r="J39" i="2"/>
  <c r="I39" i="2"/>
  <c r="H39" i="2"/>
  <c r="G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O35" i="2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H40" i="2" l="1"/>
  <c r="J40" i="2"/>
  <c r="L40" i="2"/>
  <c r="N40" i="2"/>
  <c r="G40" i="2"/>
  <c r="I40" i="2"/>
  <c r="K40" i="2"/>
  <c r="M40" i="2"/>
  <c r="O40" i="2"/>
  <c r="N50" i="2"/>
  <c r="L50" i="2"/>
  <c r="J50" i="2"/>
  <c r="H50" i="2"/>
  <c r="N49" i="2"/>
  <c r="L49" i="2"/>
  <c r="J49" i="2"/>
  <c r="H49" i="2"/>
  <c r="N48" i="2"/>
  <c r="L48" i="2"/>
  <c r="J48" i="2"/>
  <c r="H48" i="2"/>
  <c r="M50" i="2"/>
  <c r="K50" i="2"/>
  <c r="I50" i="2"/>
  <c r="G50" i="2"/>
  <c r="M49" i="2"/>
  <c r="K49" i="2"/>
  <c r="I49" i="2"/>
  <c r="G49" i="2"/>
  <c r="M48" i="2"/>
  <c r="K48" i="2"/>
  <c r="I48" i="2"/>
  <c r="G48" i="2"/>
  <c r="N47" i="2"/>
  <c r="G47" i="2"/>
  <c r="I47" i="2"/>
  <c r="K47" i="2"/>
  <c r="M47" i="2"/>
  <c r="O36" i="2"/>
  <c r="H47" i="2"/>
  <c r="J47" i="2"/>
  <c r="L47" i="2"/>
  <c r="K40" i="3"/>
  <c r="J40" i="3"/>
  <c r="I40" i="3"/>
  <c r="H40" i="3"/>
  <c r="F40" i="3"/>
  <c r="E40" i="3"/>
  <c r="D40" i="3"/>
  <c r="K39" i="3"/>
  <c r="J39" i="3"/>
  <c r="I39" i="3"/>
  <c r="H39" i="3"/>
  <c r="G39" i="3"/>
  <c r="F39" i="3"/>
  <c r="E39" i="3"/>
  <c r="D39" i="3"/>
  <c r="K38" i="3"/>
  <c r="J38" i="3"/>
  <c r="I38" i="3"/>
  <c r="H38" i="3"/>
  <c r="G38" i="3"/>
  <c r="F38" i="3"/>
  <c r="E38" i="3"/>
  <c r="D38" i="3"/>
  <c r="K37" i="3"/>
  <c r="J37" i="3"/>
  <c r="I37" i="3"/>
  <c r="H37" i="3"/>
  <c r="G37" i="3"/>
  <c r="F37" i="3"/>
  <c r="E37" i="3"/>
  <c r="D37" i="3"/>
  <c r="N41" i="3" l="1"/>
  <c r="H44" i="3" s="1"/>
  <c r="G89" i="2"/>
  <c r="I89" i="2"/>
  <c r="J92" i="2"/>
  <c r="H58" i="2"/>
  <c r="H56" i="2"/>
  <c r="H57" i="2" s="1"/>
  <c r="H54" i="2"/>
  <c r="H55" i="2" s="1"/>
  <c r="N58" i="2"/>
  <c r="N56" i="2"/>
  <c r="N57" i="2" s="1"/>
  <c r="N54" i="2"/>
  <c r="N55" i="2" s="1"/>
  <c r="J58" i="2"/>
  <c r="J56" i="2"/>
  <c r="J57" i="2" s="1"/>
  <c r="J54" i="2"/>
  <c r="J55" i="2" s="1"/>
  <c r="K58" i="2"/>
  <c r="K56" i="2"/>
  <c r="K57" i="2" s="1"/>
  <c r="K54" i="2"/>
  <c r="K55" i="2" s="1"/>
  <c r="S47" i="2"/>
  <c r="K89" i="2" s="1"/>
  <c r="G58" i="2"/>
  <c r="G56" i="2"/>
  <c r="G57" i="2" s="1"/>
  <c r="G54" i="2"/>
  <c r="G55" i="2" s="1"/>
  <c r="G65" i="2"/>
  <c r="H65" i="2"/>
  <c r="H66" i="2"/>
  <c r="L58" i="2"/>
  <c r="L56" i="2"/>
  <c r="L57" i="2" s="1"/>
  <c r="L54" i="2"/>
  <c r="L55" i="2" s="1"/>
  <c r="M63" i="2"/>
  <c r="M58" i="2"/>
  <c r="M56" i="2"/>
  <c r="M57" i="2" s="1"/>
  <c r="M54" i="2"/>
  <c r="M55" i="2" s="1"/>
  <c r="I58" i="2"/>
  <c r="I56" i="2"/>
  <c r="I57" i="2" s="1"/>
  <c r="I54" i="2"/>
  <c r="I55" i="2" s="1"/>
  <c r="I65" i="2"/>
  <c r="I66" i="2"/>
  <c r="J64" i="2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O35" i="1"/>
  <c r="N50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L65" i="2" l="1"/>
  <c r="K64" i="2"/>
  <c r="H89" i="2"/>
  <c r="J89" i="2"/>
  <c r="L92" i="2"/>
  <c r="L64" i="2"/>
  <c r="L91" i="2"/>
  <c r="D43" i="3"/>
  <c r="G46" i="3"/>
  <c r="N40" i="1"/>
  <c r="H64" i="2"/>
  <c r="M77" i="2"/>
  <c r="J91" i="2"/>
  <c r="L90" i="2"/>
  <c r="I91" i="2"/>
  <c r="K66" i="2"/>
  <c r="J90" i="2"/>
  <c r="K92" i="2"/>
  <c r="H46" i="3"/>
  <c r="J66" i="2"/>
  <c r="I76" i="2"/>
  <c r="L63" i="2"/>
  <c r="L72" i="2" s="1"/>
  <c r="G66" i="2"/>
  <c r="I92" i="2"/>
  <c r="K91" i="2"/>
  <c r="G43" i="3"/>
  <c r="J65" i="2"/>
  <c r="L66" i="2"/>
  <c r="K65" i="2"/>
  <c r="I90" i="2"/>
  <c r="K90" i="2"/>
  <c r="F45" i="3"/>
  <c r="G45" i="3"/>
  <c r="G44" i="3"/>
  <c r="H45" i="3"/>
  <c r="H43" i="3"/>
  <c r="K46" i="3"/>
  <c r="K45" i="3"/>
  <c r="K44" i="3"/>
  <c r="K43" i="3"/>
  <c r="J46" i="3"/>
  <c r="F46" i="3"/>
  <c r="J45" i="3"/>
  <c r="J44" i="3"/>
  <c r="F44" i="3"/>
  <c r="J43" i="3"/>
  <c r="I46" i="3"/>
  <c r="E46" i="3"/>
  <c r="I45" i="3"/>
  <c r="E45" i="3"/>
  <c r="I44" i="3"/>
  <c r="E44" i="3"/>
  <c r="I43" i="3"/>
  <c r="E43" i="3"/>
  <c r="D46" i="3"/>
  <c r="D45" i="3"/>
  <c r="D44" i="3"/>
  <c r="F43" i="3"/>
  <c r="N66" i="2"/>
  <c r="N65" i="2"/>
  <c r="N64" i="2"/>
  <c r="M66" i="2"/>
  <c r="M65" i="2"/>
  <c r="I64" i="2"/>
  <c r="I63" i="2"/>
  <c r="I71" i="2" s="1"/>
  <c r="L76" i="2"/>
  <c r="L79" i="2"/>
  <c r="H79" i="2"/>
  <c r="L78" i="2"/>
  <c r="L84" i="2" s="1"/>
  <c r="H78" i="2"/>
  <c r="L77" i="2"/>
  <c r="H77" i="2"/>
  <c r="K79" i="2"/>
  <c r="G79" i="2"/>
  <c r="K78" i="2"/>
  <c r="G78" i="2"/>
  <c r="K77" i="2"/>
  <c r="N92" i="2"/>
  <c r="N91" i="2"/>
  <c r="N90" i="2"/>
  <c r="M92" i="2"/>
  <c r="M91" i="2"/>
  <c r="M90" i="2"/>
  <c r="N89" i="2"/>
  <c r="M89" i="2"/>
  <c r="L89" i="2"/>
  <c r="H92" i="2"/>
  <c r="H91" i="2"/>
  <c r="H90" i="2"/>
  <c r="G92" i="2"/>
  <c r="G91" i="2"/>
  <c r="G90" i="2"/>
  <c r="N79" i="2"/>
  <c r="J79" i="2"/>
  <c r="N78" i="2"/>
  <c r="J78" i="2"/>
  <c r="N77" i="2"/>
  <c r="J77" i="2"/>
  <c r="M79" i="2"/>
  <c r="I79" i="2"/>
  <c r="M78" i="2"/>
  <c r="I78" i="2"/>
  <c r="I77" i="2"/>
  <c r="M76" i="2"/>
  <c r="G77" i="2"/>
  <c r="J76" i="2"/>
  <c r="K63" i="2"/>
  <c r="G64" i="2"/>
  <c r="G63" i="2"/>
  <c r="G72" i="2" s="1"/>
  <c r="M59" i="2"/>
  <c r="I59" i="2"/>
  <c r="L59" i="2"/>
  <c r="G59" i="2"/>
  <c r="G76" i="2"/>
  <c r="K59" i="2"/>
  <c r="K76" i="2"/>
  <c r="J63" i="2"/>
  <c r="M64" i="2"/>
  <c r="M71" i="2" s="1"/>
  <c r="N59" i="2"/>
  <c r="N76" i="2"/>
  <c r="H63" i="2"/>
  <c r="I72" i="2"/>
  <c r="I70" i="2"/>
  <c r="L71" i="2"/>
  <c r="J59" i="2"/>
  <c r="N63" i="2"/>
  <c r="H59" i="2"/>
  <c r="H76" i="2"/>
  <c r="J85" i="2"/>
  <c r="J83" i="2"/>
  <c r="J40" i="1"/>
  <c r="H40" i="1"/>
  <c r="L40" i="1"/>
  <c r="G40" i="1"/>
  <c r="I40" i="1"/>
  <c r="K40" i="1"/>
  <c r="M40" i="1"/>
  <c r="O40" i="1"/>
  <c r="G47" i="1"/>
  <c r="I47" i="1"/>
  <c r="K47" i="1"/>
  <c r="M47" i="1"/>
  <c r="G48" i="1"/>
  <c r="I48" i="1"/>
  <c r="K48" i="1"/>
  <c r="M48" i="1"/>
  <c r="G49" i="1"/>
  <c r="I49" i="1"/>
  <c r="K49" i="1"/>
  <c r="M49" i="1"/>
  <c r="G50" i="1"/>
  <c r="I50" i="1"/>
  <c r="K50" i="1"/>
  <c r="M50" i="1"/>
  <c r="O36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G71" i="2" l="1"/>
  <c r="J92" i="1"/>
  <c r="L70" i="2"/>
  <c r="N89" i="1"/>
  <c r="G92" i="1"/>
  <c r="G90" i="1"/>
  <c r="K71" i="2"/>
  <c r="J91" i="1"/>
  <c r="K91" i="1"/>
  <c r="K89" i="1"/>
  <c r="H96" i="2"/>
  <c r="L91" i="1"/>
  <c r="H89" i="1"/>
  <c r="I89" i="1"/>
  <c r="N90" i="1"/>
  <c r="S47" i="1"/>
  <c r="L90" i="1" s="1"/>
  <c r="K70" i="2"/>
  <c r="N85" i="2"/>
  <c r="D51" i="3"/>
  <c r="D52" i="3"/>
  <c r="D50" i="3"/>
  <c r="I52" i="3"/>
  <c r="I50" i="3"/>
  <c r="I51" i="3"/>
  <c r="K52" i="3"/>
  <c r="K50" i="3"/>
  <c r="K51" i="3"/>
  <c r="H51" i="3"/>
  <c r="H52" i="3"/>
  <c r="H50" i="3"/>
  <c r="G52" i="3"/>
  <c r="G51" i="3"/>
  <c r="G50" i="3"/>
  <c r="F51" i="3"/>
  <c r="F52" i="3"/>
  <c r="F50" i="3"/>
  <c r="E52" i="3"/>
  <c r="E50" i="3"/>
  <c r="E51" i="3"/>
  <c r="J51" i="3"/>
  <c r="J52" i="3"/>
  <c r="J50" i="3"/>
  <c r="N84" i="2"/>
  <c r="K72" i="2"/>
  <c r="K73" i="2" s="1"/>
  <c r="M70" i="2"/>
  <c r="M73" i="2" s="1"/>
  <c r="N83" i="2"/>
  <c r="N86" i="2" s="1"/>
  <c r="G70" i="2"/>
  <c r="M72" i="2"/>
  <c r="N72" i="2"/>
  <c r="N71" i="2"/>
  <c r="N70" i="2"/>
  <c r="G73" i="2"/>
  <c r="I73" i="2"/>
  <c r="L73" i="2"/>
  <c r="H72" i="2"/>
  <c r="H71" i="2"/>
  <c r="H70" i="2"/>
  <c r="J72" i="2"/>
  <c r="J71" i="2"/>
  <c r="J70" i="2"/>
  <c r="J86" i="2"/>
  <c r="I85" i="2"/>
  <c r="I84" i="2"/>
  <c r="I83" i="2"/>
  <c r="G85" i="2"/>
  <c r="G84" i="2"/>
  <c r="G83" i="2"/>
  <c r="H85" i="2"/>
  <c r="H84" i="2"/>
  <c r="H83" i="2"/>
  <c r="J84" i="2"/>
  <c r="M85" i="2"/>
  <c r="M84" i="2"/>
  <c r="M83" i="2"/>
  <c r="L83" i="2"/>
  <c r="L85" i="2"/>
  <c r="K85" i="2"/>
  <c r="K84" i="2"/>
  <c r="K83" i="2"/>
  <c r="N58" i="1"/>
  <c r="N56" i="1"/>
  <c r="N57" i="1" s="1"/>
  <c r="N54" i="1"/>
  <c r="N55" i="1" s="1"/>
  <c r="J54" i="1"/>
  <c r="J55" i="1" s="1"/>
  <c r="J58" i="1"/>
  <c r="J56" i="1"/>
  <c r="J57" i="1" s="1"/>
  <c r="K58" i="1"/>
  <c r="K56" i="1"/>
  <c r="K57" i="1" s="1"/>
  <c r="K54" i="1"/>
  <c r="K55" i="1" s="1"/>
  <c r="G58" i="1"/>
  <c r="G56" i="1"/>
  <c r="G57" i="1" s="1"/>
  <c r="G54" i="1"/>
  <c r="G63" i="1" s="1"/>
  <c r="H66" i="1"/>
  <c r="L58" i="1"/>
  <c r="L56" i="1"/>
  <c r="L57" i="1" s="1"/>
  <c r="L54" i="1"/>
  <c r="L55" i="1" s="1"/>
  <c r="H58" i="1"/>
  <c r="H56" i="1"/>
  <c r="H57" i="1" s="1"/>
  <c r="H54" i="1"/>
  <c r="J79" i="1" s="1"/>
  <c r="M58" i="1"/>
  <c r="M56" i="1"/>
  <c r="M57" i="1" s="1"/>
  <c r="M54" i="1"/>
  <c r="M55" i="1" s="1"/>
  <c r="I63" i="1"/>
  <c r="I58" i="1"/>
  <c r="I56" i="1"/>
  <c r="I57" i="1" s="1"/>
  <c r="I54" i="1"/>
  <c r="I55" i="1" s="1"/>
  <c r="I90" i="1" l="1"/>
  <c r="I96" i="1" s="1"/>
  <c r="N96" i="1"/>
  <c r="H91" i="1"/>
  <c r="H92" i="1"/>
  <c r="N91" i="1"/>
  <c r="N98" i="1" s="1"/>
  <c r="N99" i="1" s="1"/>
  <c r="M90" i="1"/>
  <c r="K98" i="1"/>
  <c r="M92" i="1"/>
  <c r="I64" i="1"/>
  <c r="G89" i="1"/>
  <c r="I91" i="1"/>
  <c r="M89" i="1"/>
  <c r="K90" i="1"/>
  <c r="K97" i="1" s="1"/>
  <c r="I65" i="1"/>
  <c r="I72" i="1" s="1"/>
  <c r="H64" i="1"/>
  <c r="J89" i="1"/>
  <c r="N92" i="1"/>
  <c r="L89" i="1"/>
  <c r="M91" i="1"/>
  <c r="K92" i="1"/>
  <c r="L92" i="1"/>
  <c r="I66" i="1"/>
  <c r="H65" i="1"/>
  <c r="G91" i="1"/>
  <c r="H90" i="1"/>
  <c r="H96" i="1" s="1"/>
  <c r="J90" i="1"/>
  <c r="J96" i="1" s="1"/>
  <c r="I92" i="1"/>
  <c r="I53" i="3"/>
  <c r="D53" i="3"/>
  <c r="J53" i="3"/>
  <c r="E53" i="3"/>
  <c r="F53" i="3"/>
  <c r="G53" i="3"/>
  <c r="H53" i="3"/>
  <c r="K53" i="3"/>
  <c r="J73" i="2"/>
  <c r="H73" i="2"/>
  <c r="N73" i="2"/>
  <c r="L86" i="2"/>
  <c r="M86" i="2"/>
  <c r="I86" i="2"/>
  <c r="K86" i="2"/>
  <c r="H86" i="2"/>
  <c r="G86" i="2"/>
  <c r="I76" i="1"/>
  <c r="M63" i="1"/>
  <c r="M64" i="1"/>
  <c r="M65" i="1"/>
  <c r="M66" i="1"/>
  <c r="H63" i="1"/>
  <c r="L63" i="1"/>
  <c r="L64" i="1"/>
  <c r="L65" i="1"/>
  <c r="L66" i="1"/>
  <c r="L72" i="1" s="1"/>
  <c r="J59" i="1"/>
  <c r="L76" i="1"/>
  <c r="H77" i="1"/>
  <c r="L77" i="1"/>
  <c r="H78" i="1"/>
  <c r="L78" i="1"/>
  <c r="H79" i="1"/>
  <c r="L79" i="1"/>
  <c r="L84" i="1" s="1"/>
  <c r="K76" i="1"/>
  <c r="K77" i="1"/>
  <c r="K78" i="1"/>
  <c r="K79" i="1"/>
  <c r="N76" i="1"/>
  <c r="N77" i="1"/>
  <c r="N78" i="1"/>
  <c r="M76" i="1"/>
  <c r="M85" i="1" s="1"/>
  <c r="I77" i="1"/>
  <c r="M77" i="1"/>
  <c r="I78" i="1"/>
  <c r="M78" i="1"/>
  <c r="I79" i="1"/>
  <c r="M79" i="1"/>
  <c r="G77" i="1"/>
  <c r="G78" i="1"/>
  <c r="G79" i="1"/>
  <c r="J76" i="1"/>
  <c r="J77" i="1"/>
  <c r="J78" i="1"/>
  <c r="M59" i="1"/>
  <c r="H72" i="1"/>
  <c r="H71" i="1"/>
  <c r="H70" i="1"/>
  <c r="L59" i="1"/>
  <c r="L85" i="1"/>
  <c r="K59" i="1"/>
  <c r="J85" i="1"/>
  <c r="N59" i="1"/>
  <c r="I59" i="1"/>
  <c r="I84" i="1"/>
  <c r="M71" i="1"/>
  <c r="H55" i="1"/>
  <c r="N79" i="1"/>
  <c r="H59" i="1"/>
  <c r="H76" i="1"/>
  <c r="G55" i="1"/>
  <c r="N66" i="1"/>
  <c r="G59" i="1"/>
  <c r="G76" i="1"/>
  <c r="K63" i="1"/>
  <c r="G64" i="1"/>
  <c r="K64" i="1"/>
  <c r="G65" i="1"/>
  <c r="K65" i="1"/>
  <c r="G66" i="1"/>
  <c r="K66" i="1"/>
  <c r="J63" i="1"/>
  <c r="N63" i="1"/>
  <c r="J64" i="1"/>
  <c r="N64" i="1"/>
  <c r="J65" i="1"/>
  <c r="N65" i="1"/>
  <c r="J66" i="1"/>
  <c r="I70" i="1" l="1"/>
  <c r="K96" i="1"/>
  <c r="H97" i="1"/>
  <c r="L70" i="1"/>
  <c r="I71" i="1"/>
  <c r="M96" i="1"/>
  <c r="M98" i="1"/>
  <c r="M99" i="1" s="1"/>
  <c r="M97" i="1"/>
  <c r="H98" i="1"/>
  <c r="H99" i="1" s="1"/>
  <c r="L71" i="1"/>
  <c r="G72" i="1"/>
  <c r="L98" i="1"/>
  <c r="L96" i="1"/>
  <c r="L97" i="1"/>
  <c r="G96" i="1"/>
  <c r="G98" i="1"/>
  <c r="G99" i="1" s="1"/>
  <c r="G97" i="1"/>
  <c r="K99" i="1"/>
  <c r="M83" i="1"/>
  <c r="J84" i="1"/>
  <c r="I97" i="1"/>
  <c r="L83" i="1"/>
  <c r="M84" i="1"/>
  <c r="J98" i="1"/>
  <c r="J99" i="1" s="1"/>
  <c r="J97" i="1"/>
  <c r="N97" i="1"/>
  <c r="I98" i="1"/>
  <c r="I99" i="1" s="1"/>
  <c r="M72" i="1"/>
  <c r="I85" i="1"/>
  <c r="N83" i="1"/>
  <c r="N85" i="1"/>
  <c r="N86" i="1" s="1"/>
  <c r="M70" i="1"/>
  <c r="M73" i="1" s="1"/>
  <c r="J83" i="1"/>
  <c r="K85" i="1"/>
  <c r="G71" i="1"/>
  <c r="I83" i="1"/>
  <c r="K84" i="1"/>
  <c r="G70" i="1"/>
  <c r="K83" i="1"/>
  <c r="N72" i="1"/>
  <c r="N71" i="1"/>
  <c r="N70" i="1"/>
  <c r="K72" i="1"/>
  <c r="K71" i="1"/>
  <c r="K70" i="1"/>
  <c r="H85" i="1"/>
  <c r="H84" i="1"/>
  <c r="H83" i="1"/>
  <c r="N84" i="1"/>
  <c r="G73" i="1"/>
  <c r="M86" i="1"/>
  <c r="I73" i="1"/>
  <c r="J72" i="1"/>
  <c r="J71" i="1"/>
  <c r="J70" i="1"/>
  <c r="G85" i="1"/>
  <c r="G84" i="1"/>
  <c r="G83" i="1"/>
  <c r="L73" i="1"/>
  <c r="I86" i="1"/>
  <c r="J86" i="1"/>
  <c r="L86" i="1"/>
  <c r="H73" i="1"/>
  <c r="L99" i="1" l="1"/>
  <c r="K98" i="2"/>
  <c r="K97" i="2"/>
  <c r="K96" i="2"/>
  <c r="G98" i="2"/>
  <c r="G97" i="2"/>
  <c r="G96" i="2"/>
  <c r="M98" i="2"/>
  <c r="M97" i="2"/>
  <c r="M96" i="2"/>
  <c r="I98" i="2"/>
  <c r="I97" i="2"/>
  <c r="I96" i="2"/>
  <c r="N98" i="2"/>
  <c r="N97" i="2"/>
  <c r="N96" i="2"/>
  <c r="H98" i="2"/>
  <c r="H99" i="2" s="1"/>
  <c r="H97" i="2"/>
  <c r="L98" i="2"/>
  <c r="L97" i="2"/>
  <c r="L96" i="2"/>
  <c r="J98" i="2"/>
  <c r="J97" i="2"/>
  <c r="J96" i="2"/>
  <c r="K86" i="1"/>
  <c r="J73" i="1"/>
  <c r="K73" i="1"/>
  <c r="G86" i="1"/>
  <c r="H86" i="1"/>
  <c r="N73" i="1"/>
  <c r="J99" i="2" l="1"/>
  <c r="I99" i="2"/>
  <c r="G99" i="2"/>
  <c r="L99" i="2"/>
  <c r="N99" i="2"/>
  <c r="M99" i="2"/>
  <c r="K99" i="2"/>
</calcChain>
</file>

<file path=xl/sharedStrings.xml><?xml version="1.0" encoding="utf-8"?>
<sst xmlns="http://schemas.openxmlformats.org/spreadsheetml/2006/main" count="347" uniqueCount="64">
  <si>
    <t>version,4</t>
  </si>
  <si>
    <t>ProtocolHeader</t>
  </si>
  <si>
    <t>Steps</t>
  </si>
  <si>
    <t xml:space="preserve">,Injector,0,1,Inject,False,False,Read,True,False,WavelengthCount,1,1, </t>
  </si>
  <si>
    <t>PlateResults</t>
  </si>
  <si>
    <t>,,1,2,3,4,5,6,7,8,9,10,11,12</t>
  </si>
  <si>
    <t>,A,X,X,X,X,X,X,X,X,X,X,X,X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</si>
  <si>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</si>
  <si>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</si>
  <si>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</si>
  <si>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</si>
  <si>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</si>
  <si>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</si>
  <si>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</si>
  <si>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</si>
  <si>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</si>
  <si>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</si>
  <si>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</si>
  <si>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</si>
  <si>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</si>
  <si>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</si>
  <si>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</si>
  <si>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iPSC_DSN_005A_20191209_d40_Yeti</t>
  </si>
  <si>
    <t>Differentiation started</t>
  </si>
  <si>
    <t>Age of cells</t>
  </si>
  <si>
    <t>d40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</si>
  <si>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</si>
  <si>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</si>
  <si>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</si>
  <si>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</si>
  <si>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</si>
  <si>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</si>
  <si>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</si>
  <si>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</si>
  <si>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</si>
  <si>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Vehicle 1]</t>
  </si>
  <si>
    <t>Viability [% of vehicle 2]</t>
  </si>
  <si>
    <t>B</t>
  </si>
  <si>
    <t>X</t>
  </si>
  <si>
    <t>C</t>
  </si>
  <si>
    <t>D</t>
  </si>
  <si>
    <t>E</t>
  </si>
  <si>
    <t>F</t>
  </si>
  <si>
    <t>G</t>
  </si>
  <si>
    <t>,Read 1</t>
  </si>
  <si>
    <t>_x000B_</t>
  </si>
  <si>
    <t>Cytotox</t>
  </si>
  <si>
    <t>Viability [Vehicle combined]</t>
  </si>
  <si>
    <t>Vehicle Mean</t>
  </si>
  <si>
    <t>Proteases [Vehicle combined]</t>
  </si>
  <si>
    <t>Live/Dead</t>
  </si>
  <si>
    <t>% of Vehicle</t>
  </si>
  <si>
    <t>Vehicle combined</t>
  </si>
  <si>
    <t>,Version,1,Label,CytoTox-Fluor,ReaderType,2,DateRead,2/6/2020 8:59:22 PM,InstrumentSN,SN: 512734004,FluoOpticalKitID,PN:9300-046 SN:31000001DD35142D SIG:BLUE,</t>
  </si>
  <si>
    <t xml:space="preserve">,Result,0,Prefix,2a_Vinc,WellMap,0007FE7FE7FE7FE7FE7FE000,RunCount,1,Kinetics,False, </t>
  </si>
  <si>
    <t>,B,X,777.758,775.553,777.34,805.673,775.441,775.301,884.181,777.075,773.902,774.94,X</t>
  </si>
  <si>
    <t>,C,X,779.238,3602.32,4343.42,4145.17,3402.56,3744.41,4077.86,4585.02,5578.18,2521.49,X</t>
  </si>
  <si>
    <t>,D,X,778.38,3538.68,3858.01,3846.58,3447.3,3637.37,3878.01,4536.83,5564.53,2503.16,X</t>
  </si>
  <si>
    <t>,E,X,769.748,3785.33,3812.14,5421.96,3489.73,3595.96,3818.18,4298.71,5191.96,2526.78,X</t>
  </si>
  <si>
    <t>,F,X,791.45,3600.94,3804.7,3909.57,2791.31,2879.94,4007.38,4548.73,5200.36,834.128,X</t>
  </si>
  <si>
    <t>,G,X,826.104,922.125,772.384,771.807,799.445,814.74,772.597,774.135,808.773,771.5,X</t>
  </si>
  <si>
    <t>20) Exp_200206</t>
  </si>
  <si>
    <t>Vincristine in water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</si>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</sst>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0" fillId="0" borderId="0" xfId="0" applyFont="1"/>
    <xf numFmtId="0" fontId="23" fillId="0" borderId="0" xfId="0" applyFont="1"/>
    <xf numFmtId="0" fontId="14" fillId="0" borderId="10" xfId="0" applyFont="1" applyBorder="1"/>
    <xf numFmtId="0" fontId="14" fillId="0" borderId="0" xfId="0" applyFont="1"/>
    <xf numFmtId="0" fontId="0" fillId="0" borderId="18" xfId="0" applyBorder="1"/>
    <xf numFmtId="0" fontId="0" fillId="0" borderId="19" xfId="0" applyBorder="1"/>
    <xf numFmtId="0" fontId="0" fillId="0" borderId="0" xfId="0" applyBorder="1"/>
    <xf numFmtId="0" fontId="24" fillId="0" borderId="0" xfId="0" applyFont="1"/>
    <xf numFmtId="0" fontId="24" fillId="0" borderId="10" xfId="0" applyFont="1" applyBorder="1"/>
    <xf numFmtId="0" fontId="22" fillId="0" borderId="1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78441</xdr:colOff>
      <xdr:row>4</xdr:row>
      <xdr:rowOff>44823</xdr:rowOff>
    </xdr:from>
    <xdr:to>
      <xdr:col>13</xdr:col>
      <xdr:colOff>347381</xdr:colOff>
      <xdr:row>23</xdr:row>
      <xdr:rowOff>56028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2441" y="806823"/>
          <a:ext cx="4840940" cy="363070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89</xdr:row>
          <xdr:rowOff>142875</xdr:rowOff>
        </xdr:from>
        <xdr:to>
          <xdr:col>4</xdr:col>
          <xdr:colOff>666750</xdr:colOff>
          <xdr:row>103</xdr:row>
          <xdr:rowOff>85725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4</xdr:row>
      <xdr:rowOff>76200</xdr:rowOff>
    </xdr:from>
    <xdr:to>
      <xdr:col>13</xdr:col>
      <xdr:colOff>354665</xdr:colOff>
      <xdr:row>23</xdr:row>
      <xdr:rowOff>87405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9725" y="838200"/>
          <a:ext cx="4840940" cy="363070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89</xdr:row>
          <xdr:rowOff>104775</xdr:rowOff>
        </xdr:from>
        <xdr:to>
          <xdr:col>4</xdr:col>
          <xdr:colOff>561975</xdr:colOff>
          <xdr:row>103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0</xdr:row>
      <xdr:rowOff>85726</xdr:rowOff>
    </xdr:from>
    <xdr:to>
      <xdr:col>9</xdr:col>
      <xdr:colOff>463550</xdr:colOff>
      <xdr:row>14</xdr:row>
      <xdr:rowOff>9526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861D96D-FC58-4C41-A4FE-40E0F98F0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7150" y="85726"/>
          <a:ext cx="3454400" cy="2590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95249</xdr:colOff>
      <xdr:row>0</xdr:row>
      <xdr:rowOff>104776</xdr:rowOff>
    </xdr:from>
    <xdr:to>
      <xdr:col>10</xdr:col>
      <xdr:colOff>6348</xdr:colOff>
      <xdr:row>15</xdr:row>
      <xdr:rowOff>38100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16A4247-EDF3-4698-A543-4C80E4C16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49" y="104776"/>
          <a:ext cx="3721099" cy="27908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0</xdr:row>
          <xdr:rowOff>123824</xdr:rowOff>
        </xdr:from>
        <xdr:to>
          <xdr:col>14</xdr:col>
          <xdr:colOff>545178</xdr:colOff>
          <xdr:row>14</xdr:row>
          <xdr:rowOff>190499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B914BDCC-C2AC-4A9B-AA1E-FEE24B5FF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9"/>
  <sheetViews>
    <sheetView topLeftCell="A10" zoomScale="85" zoomScaleNormal="85"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53</v>
      </c>
    </row>
    <row r="4" spans="1:2" x14ac:dyDescent="0.25">
      <c r="A4" t="s">
        <v>54</v>
      </c>
    </row>
    <row r="6" spans="1:2" x14ac:dyDescent="0.25">
      <c r="A6" t="s">
        <v>2</v>
      </c>
    </row>
    <row r="7" spans="1:2" x14ac:dyDescent="0.25">
      <c r="A7" t="s">
        <v>3</v>
      </c>
    </row>
    <row r="9" spans="1:2" x14ac:dyDescent="0.25">
      <c r="A9" t="s">
        <v>4</v>
      </c>
    </row>
    <row r="10" spans="1:2" x14ac:dyDescent="0.25">
      <c r="A10" t="s">
        <v>44</v>
      </c>
    </row>
    <row r="11" spans="1:2" x14ac:dyDescent="0.25">
      <c r="A11" t="s">
        <v>5</v>
      </c>
    </row>
    <row r="12" spans="1:2" x14ac:dyDescent="0.25">
      <c r="A12" t="s">
        <v>6</v>
      </c>
    </row>
    <row r="13" spans="1:2" x14ac:dyDescent="0.25">
      <c r="A13" t="s">
        <v>55</v>
      </c>
    </row>
    <row r="14" spans="1:2" x14ac:dyDescent="0.25">
      <c r="A14" t="s">
        <v>56</v>
      </c>
    </row>
    <row r="15" spans="1:2" x14ac:dyDescent="0.25">
      <c r="A15" t="s">
        <v>57</v>
      </c>
    </row>
    <row r="16" spans="1:2" x14ac:dyDescent="0.25">
      <c r="A16" t="s">
        <v>58</v>
      </c>
    </row>
    <row r="17" spans="1:17" x14ac:dyDescent="0.25">
      <c r="A17" t="s">
        <v>59</v>
      </c>
    </row>
    <row r="18" spans="1:17" x14ac:dyDescent="0.25">
      <c r="A18" t="s">
        <v>60</v>
      </c>
    </row>
    <row r="19" spans="1:17" x14ac:dyDescent="0.25">
      <c r="A19" t="s">
        <v>7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61</v>
      </c>
      <c r="F25" s="3"/>
      <c r="G25" s="3" t="s">
        <v>12</v>
      </c>
      <c r="H25" s="3" t="s">
        <v>13</v>
      </c>
      <c r="I25" s="3" t="s">
        <v>14</v>
      </c>
      <c r="J25" s="3" t="s">
        <v>15</v>
      </c>
      <c r="K25" s="3" t="s">
        <v>16</v>
      </c>
      <c r="L25" s="3" t="s">
        <v>17</v>
      </c>
      <c r="M25" s="3" t="s">
        <v>18</v>
      </c>
      <c r="N25" s="3" t="s">
        <v>19</v>
      </c>
      <c r="O25" s="3" t="s">
        <v>20</v>
      </c>
      <c r="P25" s="3"/>
      <c r="Q25" s="3"/>
    </row>
    <row r="26" spans="1:17" x14ac:dyDescent="0.25">
      <c r="A26" t="s">
        <v>21</v>
      </c>
      <c r="C26" t="s">
        <v>63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23</v>
      </c>
      <c r="C27" s="2">
        <v>43807</v>
      </c>
      <c r="F27" s="5">
        <v>3.069757E-2</v>
      </c>
      <c r="G27" s="5">
        <v>5.3495059999999997E-2</v>
      </c>
      <c r="H27" s="6">
        <v>5.3449620000000003E-2</v>
      </c>
      <c r="I27" s="6">
        <v>5.4061449999999997E-2</v>
      </c>
      <c r="J27" s="6">
        <v>5.4632109999999998E-2</v>
      </c>
      <c r="K27" s="6">
        <v>5.4510650000000001E-2</v>
      </c>
      <c r="L27" s="6">
        <v>5.442781E-2</v>
      </c>
      <c r="M27" s="6">
        <v>5.4278430000000003E-2</v>
      </c>
      <c r="N27" s="6">
        <v>5.5937239999999999E-2</v>
      </c>
      <c r="O27" s="6">
        <v>3.9858749999999998E-2</v>
      </c>
      <c r="P27" s="6"/>
      <c r="Q27" s="6"/>
    </row>
    <row r="28" spans="1:17" x14ac:dyDescent="0.25">
      <c r="A28" t="s">
        <v>24</v>
      </c>
      <c r="C28" t="s">
        <v>25</v>
      </c>
      <c r="F28" s="7">
        <v>4.3247819999999999E-2</v>
      </c>
      <c r="G28" s="8">
        <v>0.32956020000000003</v>
      </c>
      <c r="H28" s="9">
        <v>0.38941730000000002</v>
      </c>
      <c r="I28" s="9">
        <v>0.38417590000000001</v>
      </c>
      <c r="J28" s="9">
        <v>0.26813520000000002</v>
      </c>
      <c r="K28" s="9">
        <v>0.39504990000000001</v>
      </c>
      <c r="L28" s="9">
        <v>0.34747899999999998</v>
      </c>
      <c r="M28" s="9">
        <v>0.29647879999999999</v>
      </c>
      <c r="N28" s="9">
        <v>0.24939819999999999</v>
      </c>
      <c r="O28" s="10">
        <v>8.7390220000000005E-2</v>
      </c>
      <c r="P28" s="11"/>
      <c r="Q28" s="6"/>
    </row>
    <row r="29" spans="1:17" x14ac:dyDescent="0.25">
      <c r="A29" t="s">
        <v>26</v>
      </c>
      <c r="C29" t="s">
        <v>62</v>
      </c>
      <c r="F29" s="7">
        <v>5.3248249999999997E-2</v>
      </c>
      <c r="G29" s="12">
        <v>0.32529269999999999</v>
      </c>
      <c r="H29" s="4">
        <v>0.41448580000000002</v>
      </c>
      <c r="I29" s="4">
        <v>0.38390669999999999</v>
      </c>
      <c r="J29" s="4">
        <v>0.33972649999999999</v>
      </c>
      <c r="K29" s="4">
        <v>0.36321949999999997</v>
      </c>
      <c r="L29" s="4">
        <v>0.33359470000000002</v>
      </c>
      <c r="M29" s="4">
        <v>0.32451160000000001</v>
      </c>
      <c r="N29" s="4">
        <v>0.28974109999999997</v>
      </c>
      <c r="O29" s="13">
        <v>9.1795849999999998E-2</v>
      </c>
      <c r="P29" s="14"/>
      <c r="Q29" s="6"/>
    </row>
    <row r="30" spans="1:17" x14ac:dyDescent="0.25">
      <c r="A30" t="s">
        <v>9</v>
      </c>
      <c r="C30" s="2">
        <v>43867</v>
      </c>
      <c r="F30" s="7">
        <v>5.247719E-2</v>
      </c>
      <c r="G30" s="12">
        <v>0.33686549999999998</v>
      </c>
      <c r="H30" s="4">
        <v>0.38188260000000002</v>
      </c>
      <c r="I30" s="4">
        <v>0.45522079999999998</v>
      </c>
      <c r="J30" s="4">
        <v>0.3192333</v>
      </c>
      <c r="K30" s="4">
        <v>0.36440689999999998</v>
      </c>
      <c r="L30" s="4">
        <v>0.31108720000000001</v>
      </c>
      <c r="M30" s="4">
        <v>0.28574630000000001</v>
      </c>
      <c r="N30" s="4">
        <v>0.27523779999999998</v>
      </c>
      <c r="O30" s="4">
        <v>9.0035100000000007E-2</v>
      </c>
      <c r="P30" s="14"/>
      <c r="Q30" s="6"/>
    </row>
    <row r="31" spans="1:17" x14ac:dyDescent="0.25">
      <c r="A31" t="s">
        <v>10</v>
      </c>
      <c r="C31" t="s">
        <v>11</v>
      </c>
      <c r="F31" s="7">
        <v>4.3798700000000003E-2</v>
      </c>
      <c r="G31" s="15">
        <v>0.31105969999999999</v>
      </c>
      <c r="H31" s="16">
        <v>0.37276530000000002</v>
      </c>
      <c r="I31" s="16">
        <v>0.39034469999999999</v>
      </c>
      <c r="J31" s="16">
        <v>0.26999099999999998</v>
      </c>
      <c r="K31" s="16">
        <v>0.32754820000000001</v>
      </c>
      <c r="L31" s="16">
        <v>0.28059780000000001</v>
      </c>
      <c r="M31" s="16">
        <v>0.27444859999999999</v>
      </c>
      <c r="N31" s="16">
        <v>0.25336959999999997</v>
      </c>
      <c r="O31" s="16">
        <v>5.3625520000000003E-2</v>
      </c>
      <c r="P31" s="17"/>
      <c r="Q31" s="6"/>
    </row>
    <row r="32" spans="1:17" x14ac:dyDescent="0.25">
      <c r="A32" s="1" t="s">
        <v>27</v>
      </c>
      <c r="F32">
        <v>3.5035719999999999E-2</v>
      </c>
      <c r="G32">
        <v>4.4990549999999997E-2</v>
      </c>
      <c r="H32" s="18">
        <v>5.1520749999999997E-2</v>
      </c>
      <c r="I32" s="18">
        <v>5.0708820000000002E-2</v>
      </c>
      <c r="J32" s="18">
        <v>5.1901210000000003E-2</v>
      </c>
      <c r="K32" s="18">
        <v>5.1215980000000001E-2</v>
      </c>
      <c r="L32" s="18">
        <v>5.1350359999999998E-2</v>
      </c>
      <c r="M32" s="18">
        <v>5.830962E-2</v>
      </c>
      <c r="N32" s="18">
        <v>5.2981750000000001E-2</v>
      </c>
      <c r="O32" s="18">
        <v>3.389201E-2</v>
      </c>
      <c r="P32" s="18"/>
      <c r="Q32" s="18"/>
    </row>
    <row r="33" spans="3:19" x14ac:dyDescent="0.25">
      <c r="Q33" s="18"/>
    </row>
    <row r="35" spans="3:19" x14ac:dyDescent="0.25">
      <c r="C35" s="19"/>
      <c r="F35" t="s">
        <v>28</v>
      </c>
      <c r="G35">
        <f t="shared" ref="G35" si="0">AVERAGE(G28:G31)</f>
        <v>0.32569452500000001</v>
      </c>
      <c r="H35">
        <f>AVERAGE(H28:H31)</f>
        <v>0.38963775</v>
      </c>
      <c r="I35">
        <f t="shared" ref="I35:N35" si="1">AVERAGE(I28:I31)</f>
        <v>0.40341202500000001</v>
      </c>
      <c r="J35">
        <f t="shared" si="1"/>
        <v>0.29927150000000002</v>
      </c>
      <c r="K35">
        <f t="shared" si="1"/>
        <v>0.36255612500000001</v>
      </c>
      <c r="L35">
        <f t="shared" si="1"/>
        <v>0.31818967500000001</v>
      </c>
      <c r="M35">
        <f t="shared" si="1"/>
        <v>0.29529632499999997</v>
      </c>
      <c r="N35">
        <f t="shared" si="1"/>
        <v>0.26693667499999996</v>
      </c>
      <c r="O35">
        <f>AVERAGE(O28:O30)</f>
        <v>8.9740390000000003E-2</v>
      </c>
    </row>
    <row r="36" spans="3:19" x14ac:dyDescent="0.25">
      <c r="F36" t="s">
        <v>29</v>
      </c>
      <c r="G36">
        <f t="shared" ref="G36" si="2">G35/1000</f>
        <v>3.2569452500000003E-4</v>
      </c>
      <c r="H36">
        <f>H35/1000</f>
        <v>3.8963775000000001E-4</v>
      </c>
      <c r="I36">
        <f t="shared" ref="I36:O36" si="3">I35/1000</f>
        <v>4.0341202500000003E-4</v>
      </c>
      <c r="J36">
        <f t="shared" si="3"/>
        <v>2.9927150000000005E-4</v>
      </c>
      <c r="K36">
        <f t="shared" si="3"/>
        <v>3.6255612500000003E-4</v>
      </c>
      <c r="L36">
        <f t="shared" si="3"/>
        <v>3.1818967499999999E-4</v>
      </c>
      <c r="M36">
        <f t="shared" si="3"/>
        <v>2.9529632499999996E-4</v>
      </c>
      <c r="N36">
        <f t="shared" si="3"/>
        <v>2.6693667499999997E-4</v>
      </c>
      <c r="O36">
        <f t="shared" si="3"/>
        <v>8.9740390000000005E-5</v>
      </c>
    </row>
    <row r="37" spans="3:19" x14ac:dyDescent="0.25">
      <c r="F37" t="s">
        <v>30</v>
      </c>
      <c r="G37">
        <f t="shared" ref="G37" si="4">MEDIAN(G28:G31)</f>
        <v>0.32742645000000004</v>
      </c>
      <c r="H37">
        <f>MEDIAN(H28:H31)</f>
        <v>0.38564995000000002</v>
      </c>
      <c r="I37">
        <f t="shared" ref="I37:O37" si="5">MEDIAN(I28:I31)</f>
        <v>0.3872603</v>
      </c>
      <c r="J37">
        <f t="shared" si="5"/>
        <v>0.29461214999999996</v>
      </c>
      <c r="K37">
        <f t="shared" si="5"/>
        <v>0.36381319999999995</v>
      </c>
      <c r="L37">
        <f t="shared" si="5"/>
        <v>0.32234095000000001</v>
      </c>
      <c r="M37">
        <f t="shared" si="5"/>
        <v>0.29111255000000003</v>
      </c>
      <c r="N37">
        <f t="shared" si="5"/>
        <v>0.26430369999999997</v>
      </c>
      <c r="O37">
        <f t="shared" si="5"/>
        <v>8.8712659999999999E-2</v>
      </c>
    </row>
    <row r="38" spans="3:19" x14ac:dyDescent="0.25">
      <c r="F38" t="s">
        <v>31</v>
      </c>
      <c r="G38">
        <f t="shared" ref="G38" si="6">G37/1000</f>
        <v>3.2742645000000001E-4</v>
      </c>
      <c r="H38">
        <f>H37/1000</f>
        <v>3.8564995000000001E-4</v>
      </c>
      <c r="I38">
        <f t="shared" ref="I38:O38" si="7">I37/1000</f>
        <v>3.872603E-4</v>
      </c>
      <c r="J38">
        <f t="shared" si="7"/>
        <v>2.9461214999999997E-4</v>
      </c>
      <c r="K38">
        <f t="shared" si="7"/>
        <v>3.6381319999999995E-4</v>
      </c>
      <c r="L38">
        <f t="shared" si="7"/>
        <v>3.2234095000000001E-4</v>
      </c>
      <c r="M38">
        <f t="shared" si="7"/>
        <v>2.9111255000000003E-4</v>
      </c>
      <c r="N38">
        <f t="shared" si="7"/>
        <v>2.6430369999999999E-4</v>
      </c>
      <c r="O38">
        <f t="shared" si="7"/>
        <v>8.8712659999999992E-5</v>
      </c>
    </row>
    <row r="39" spans="3:19" x14ac:dyDescent="0.25">
      <c r="F39" t="s">
        <v>32</v>
      </c>
      <c r="G39">
        <f t="shared" ref="G39" si="8">STDEV(G28:G31)</f>
        <v>1.0863911078543492E-2</v>
      </c>
      <c r="H39">
        <f>STDEV(H28:H31)</f>
        <v>1.7909923762447082E-2</v>
      </c>
      <c r="I39">
        <f t="shared" ref="I39:O39" si="9">STDEV(I28:I31)</f>
        <v>3.4666940822766092E-2</v>
      </c>
      <c r="J39">
        <f t="shared" si="9"/>
        <v>3.5878950849488125E-2</v>
      </c>
      <c r="K39">
        <f t="shared" si="9"/>
        <v>2.7599913411986757E-2</v>
      </c>
      <c r="L39">
        <f t="shared" si="9"/>
        <v>2.9204871576202825E-2</v>
      </c>
      <c r="M39">
        <f t="shared" si="9"/>
        <v>2.1453524618171727E-2</v>
      </c>
      <c r="N39">
        <f t="shared" si="9"/>
        <v>1.8979059558958653E-2</v>
      </c>
      <c r="O39">
        <f t="shared" si="9"/>
        <v>1.81479837737996E-2</v>
      </c>
    </row>
    <row r="40" spans="3:19" x14ac:dyDescent="0.25">
      <c r="F40" t="s">
        <v>33</v>
      </c>
      <c r="G40">
        <f t="shared" ref="G40" si="10">G39/G35*100</f>
        <v>3.3356136639212748</v>
      </c>
      <c r="H40">
        <f>H39/H35*100</f>
        <v>4.5965576391012117</v>
      </c>
      <c r="I40">
        <f t="shared" ref="I40:O40" si="11">I39/I35*100</f>
        <v>8.5934326877752572</v>
      </c>
      <c r="J40">
        <f t="shared" si="11"/>
        <v>11.988762995971259</v>
      </c>
      <c r="K40">
        <f t="shared" si="11"/>
        <v>7.6125905780758103</v>
      </c>
      <c r="L40">
        <f t="shared" si="11"/>
        <v>9.1784472818619349</v>
      </c>
      <c r="M40">
        <f t="shared" si="11"/>
        <v>7.2650835116799133</v>
      </c>
      <c r="N40">
        <f t="shared" si="11"/>
        <v>7.1099482897802098</v>
      </c>
      <c r="O40">
        <f t="shared" si="11"/>
        <v>20.222760090300028</v>
      </c>
    </row>
    <row r="43" spans="3:19" x14ac:dyDescent="0.25">
      <c r="D43" t="s">
        <v>34</v>
      </c>
    </row>
    <row r="44" spans="3:19" x14ac:dyDescent="0.25">
      <c r="F44" s="3"/>
      <c r="G44" s="3" t="s">
        <v>12</v>
      </c>
      <c r="H44" s="3" t="s">
        <v>13</v>
      </c>
      <c r="I44" s="3" t="s">
        <v>14</v>
      </c>
      <c r="J44" s="3" t="s">
        <v>15</v>
      </c>
      <c r="K44" s="3" t="s">
        <v>16</v>
      </c>
      <c r="L44" s="3" t="s">
        <v>17</v>
      </c>
      <c r="M44" s="3" t="s">
        <v>18</v>
      </c>
      <c r="N44" s="3" t="s">
        <v>19</v>
      </c>
      <c r="O44" s="3" t="s">
        <v>20</v>
      </c>
      <c r="P44" s="3"/>
      <c r="Q44" s="3"/>
    </row>
    <row r="46" spans="3:19" x14ac:dyDescent="0.25">
      <c r="S46" s="22" t="s">
        <v>48</v>
      </c>
    </row>
    <row r="47" spans="3:19" x14ac:dyDescent="0.25">
      <c r="G47">
        <f>G28-$O$35</f>
        <v>0.23981981000000002</v>
      </c>
      <c r="H47">
        <f t="shared" ref="H47:N47" si="12">H28-$O$35</f>
        <v>0.29967691000000002</v>
      </c>
      <c r="I47">
        <f t="shared" si="12"/>
        <v>0.29443551000000001</v>
      </c>
      <c r="J47">
        <f t="shared" si="12"/>
        <v>0.17839481000000001</v>
      </c>
      <c r="K47">
        <f t="shared" si="12"/>
        <v>0.30530951000000001</v>
      </c>
      <c r="L47">
        <f t="shared" si="12"/>
        <v>0.25773860999999998</v>
      </c>
      <c r="M47">
        <f t="shared" si="12"/>
        <v>0.20673840999999998</v>
      </c>
      <c r="N47">
        <f t="shared" si="12"/>
        <v>0.15965780999999998</v>
      </c>
      <c r="S47" s="23">
        <f>AVERAGE(G47:H50)</f>
        <v>0.26792574750000003</v>
      </c>
    </row>
    <row r="48" spans="3:19" x14ac:dyDescent="0.25">
      <c r="G48">
        <f t="shared" ref="G48:N50" si="13">G29-$O$35</f>
        <v>0.23555230999999999</v>
      </c>
      <c r="H48">
        <f t="shared" si="13"/>
        <v>0.32474541000000001</v>
      </c>
      <c r="I48">
        <f t="shared" si="13"/>
        <v>0.29416630999999999</v>
      </c>
      <c r="J48">
        <f>J29-$O$35</f>
        <v>0.24998610999999998</v>
      </c>
      <c r="K48">
        <f t="shared" si="13"/>
        <v>0.27347910999999997</v>
      </c>
      <c r="L48">
        <f t="shared" si="13"/>
        <v>0.24385431000000002</v>
      </c>
      <c r="M48">
        <f t="shared" si="13"/>
        <v>0.23477121000000001</v>
      </c>
      <c r="N48">
        <f t="shared" si="13"/>
        <v>0.20000070999999997</v>
      </c>
    </row>
    <row r="49" spans="4:17" x14ac:dyDescent="0.25">
      <c r="G49">
        <f t="shared" si="13"/>
        <v>0.24712510999999998</v>
      </c>
      <c r="H49">
        <f t="shared" si="13"/>
        <v>0.29214221000000001</v>
      </c>
      <c r="I49">
        <f t="shared" si="13"/>
        <v>0.36548040999999998</v>
      </c>
      <c r="J49">
        <f t="shared" si="13"/>
        <v>0.22949290999999999</v>
      </c>
      <c r="K49">
        <f t="shared" si="13"/>
        <v>0.27466650999999997</v>
      </c>
      <c r="L49">
        <f t="shared" si="13"/>
        <v>0.22134681</v>
      </c>
      <c r="M49">
        <f t="shared" si="13"/>
        <v>0.19600591000000001</v>
      </c>
      <c r="N49">
        <f t="shared" si="13"/>
        <v>0.18549740999999997</v>
      </c>
    </row>
    <row r="50" spans="4:17" x14ac:dyDescent="0.25">
      <c r="G50">
        <f t="shared" si="13"/>
        <v>0.22131930999999999</v>
      </c>
      <c r="H50">
        <f t="shared" si="13"/>
        <v>0.28302491000000002</v>
      </c>
      <c r="I50">
        <f t="shared" si="13"/>
        <v>0.30060430999999999</v>
      </c>
      <c r="J50">
        <f t="shared" si="13"/>
        <v>0.18025060999999998</v>
      </c>
      <c r="K50">
        <f t="shared" si="13"/>
        <v>0.23780781000000001</v>
      </c>
      <c r="L50">
        <f t="shared" si="13"/>
        <v>0.19085741000000001</v>
      </c>
      <c r="M50">
        <f t="shared" si="13"/>
        <v>0.18470820999999998</v>
      </c>
      <c r="N50">
        <f t="shared" si="13"/>
        <v>0.16362920999999997</v>
      </c>
    </row>
    <row r="53" spans="4:17" x14ac:dyDescent="0.25">
      <c r="F53" s="3"/>
      <c r="G53" s="3" t="s">
        <v>12</v>
      </c>
      <c r="H53" s="3" t="s">
        <v>13</v>
      </c>
      <c r="I53" s="3" t="s">
        <v>14</v>
      </c>
      <c r="J53" s="3" t="s">
        <v>15</v>
      </c>
      <c r="K53" s="3" t="s">
        <v>16</v>
      </c>
      <c r="L53" s="3" t="s">
        <v>17</v>
      </c>
      <c r="M53" s="3" t="s">
        <v>18</v>
      </c>
      <c r="N53" s="3" t="s">
        <v>19</v>
      </c>
      <c r="O53" s="3"/>
      <c r="P53" s="3"/>
      <c r="Q53" s="3"/>
    </row>
    <row r="54" spans="4:17" x14ac:dyDescent="0.25">
      <c r="F54" t="s">
        <v>28</v>
      </c>
      <c r="G54">
        <f>AVERAGE(G47:G50)</f>
        <v>0.23595413500000001</v>
      </c>
      <c r="H54">
        <f>AVERAGE(H47:H50)</f>
        <v>0.29989736</v>
      </c>
      <c r="I54">
        <f>AVERAGE(I47:I50)</f>
        <v>0.313671635</v>
      </c>
      <c r="J54">
        <f t="shared" ref="J54:N54" si="14">AVERAGE(J47:J50)</f>
        <v>0.20953110999999999</v>
      </c>
      <c r="K54">
        <f t="shared" si="14"/>
        <v>0.272815735</v>
      </c>
      <c r="L54">
        <f t="shared" si="14"/>
        <v>0.228449285</v>
      </c>
      <c r="M54">
        <f t="shared" si="14"/>
        <v>0.20555593499999997</v>
      </c>
      <c r="N54">
        <f t="shared" si="14"/>
        <v>0.17719628499999998</v>
      </c>
    </row>
    <row r="55" spans="4:17" x14ac:dyDescent="0.25">
      <c r="F55" t="s">
        <v>29</v>
      </c>
      <c r="G55">
        <f>G54/1000</f>
        <v>2.35954135E-4</v>
      </c>
      <c r="H55">
        <f>H54/1000</f>
        <v>2.9989736E-4</v>
      </c>
      <c r="I55">
        <f t="shared" ref="I55:N55" si="15">I54/1000</f>
        <v>3.1367163500000002E-4</v>
      </c>
      <c r="J55">
        <f t="shared" si="15"/>
        <v>2.0953110999999999E-4</v>
      </c>
      <c r="K55">
        <f t="shared" si="15"/>
        <v>2.7281573500000003E-4</v>
      </c>
      <c r="L55">
        <f t="shared" si="15"/>
        <v>2.2844928500000001E-4</v>
      </c>
      <c r="M55">
        <f t="shared" si="15"/>
        <v>2.0555593499999996E-4</v>
      </c>
      <c r="N55">
        <f t="shared" si="15"/>
        <v>1.7719628499999999E-4</v>
      </c>
    </row>
    <row r="56" spans="4:17" x14ac:dyDescent="0.25">
      <c r="F56" t="s">
        <v>30</v>
      </c>
      <c r="G56">
        <f>MEDIAN(G47:G50)</f>
        <v>0.23768606</v>
      </c>
      <c r="H56">
        <f>MEDIAN(H47:H50)</f>
        <v>0.29590956000000002</v>
      </c>
      <c r="I56">
        <f t="shared" ref="I56:N56" si="16">MEDIAN(I47:I50)</f>
        <v>0.29751991</v>
      </c>
      <c r="J56">
        <f>MEDIAN(J47:J50)</f>
        <v>0.20487175999999999</v>
      </c>
      <c r="K56">
        <f t="shared" si="16"/>
        <v>0.27407280999999994</v>
      </c>
      <c r="L56">
        <f t="shared" si="16"/>
        <v>0.23260056000000001</v>
      </c>
      <c r="M56">
        <f t="shared" si="16"/>
        <v>0.20137215999999999</v>
      </c>
      <c r="N56">
        <f t="shared" si="16"/>
        <v>0.17456330999999997</v>
      </c>
    </row>
    <row r="57" spans="4:17" x14ac:dyDescent="0.25">
      <c r="F57" t="s">
        <v>31</v>
      </c>
      <c r="G57">
        <f>G56/1000</f>
        <v>2.3768606E-4</v>
      </c>
      <c r="H57">
        <f>H56/1000</f>
        <v>2.9590956E-4</v>
      </c>
      <c r="I57">
        <f t="shared" ref="I57:N57" si="17">I56/1000</f>
        <v>2.9751990999999999E-4</v>
      </c>
      <c r="J57">
        <f t="shared" si="17"/>
        <v>2.0487176E-4</v>
      </c>
      <c r="K57">
        <f t="shared" si="17"/>
        <v>2.7407280999999995E-4</v>
      </c>
      <c r="L57">
        <f t="shared" si="17"/>
        <v>2.3260056E-4</v>
      </c>
      <c r="M57">
        <f t="shared" si="17"/>
        <v>2.0137215999999999E-4</v>
      </c>
      <c r="N57">
        <f t="shared" si="17"/>
        <v>1.7456330999999998E-4</v>
      </c>
    </row>
    <row r="58" spans="4:17" x14ac:dyDescent="0.25">
      <c r="F58" t="s">
        <v>32</v>
      </c>
      <c r="G58">
        <f>STDEV(G47:G50)</f>
        <v>1.0863911078543492E-2</v>
      </c>
      <c r="H58">
        <f>STDEV(H47:H50)</f>
        <v>1.7909923762447082E-2</v>
      </c>
      <c r="I58">
        <f t="shared" ref="I58:N58" si="18">STDEV(I47:I50)</f>
        <v>3.4666940822766092E-2</v>
      </c>
      <c r="J58">
        <f t="shared" si="18"/>
        <v>3.5878950849488382E-2</v>
      </c>
      <c r="K58">
        <f t="shared" si="18"/>
        <v>2.7599913411986757E-2</v>
      </c>
      <c r="L58">
        <f t="shared" si="18"/>
        <v>2.9204871576203054E-2</v>
      </c>
      <c r="M58">
        <f t="shared" si="18"/>
        <v>2.1453524618171727E-2</v>
      </c>
      <c r="N58">
        <f t="shared" si="18"/>
        <v>1.8979059558958653E-2</v>
      </c>
    </row>
    <row r="59" spans="4:17" x14ac:dyDescent="0.25">
      <c r="F59" t="s">
        <v>33</v>
      </c>
      <c r="G59">
        <f>G58/G54*100</f>
        <v>4.6042469561058939</v>
      </c>
      <c r="H59">
        <f>H58/H54*100</f>
        <v>5.9720178138437374</v>
      </c>
      <c r="I59">
        <f t="shared" ref="I59:N59" si="19">I58/I54*100</f>
        <v>11.051984608925856</v>
      </c>
      <c r="J59">
        <f t="shared" si="19"/>
        <v>17.123448088204366</v>
      </c>
      <c r="K59">
        <f t="shared" si="19"/>
        <v>10.116686785674865</v>
      </c>
      <c r="L59">
        <f t="shared" si="19"/>
        <v>12.783962784651766</v>
      </c>
      <c r="M59">
        <f t="shared" si="19"/>
        <v>10.436830548420668</v>
      </c>
      <c r="N59">
        <f t="shared" si="19"/>
        <v>10.710754776240741</v>
      </c>
    </row>
    <row r="62" spans="4:17" x14ac:dyDescent="0.25">
      <c r="D62" t="s">
        <v>35</v>
      </c>
    </row>
    <row r="63" spans="4:17" x14ac:dyDescent="0.25">
      <c r="G63">
        <f>G47/$G$54*100</f>
        <v>101.63831627701714</v>
      </c>
      <c r="H63">
        <f t="shared" ref="H63:N63" si="20">H47/$G$54*100</f>
        <v>127.00642436293816</v>
      </c>
      <c r="I63">
        <f t="shared" si="20"/>
        <v>124.78506045253243</v>
      </c>
      <c r="J63">
        <f t="shared" si="20"/>
        <v>75.605714644500722</v>
      </c>
      <c r="K63">
        <f t="shared" si="20"/>
        <v>129.39358320632948</v>
      </c>
      <c r="L63">
        <f t="shared" si="20"/>
        <v>109.23250402032581</v>
      </c>
      <c r="M63">
        <f t="shared" si="20"/>
        <v>87.618049160274296</v>
      </c>
      <c r="N63">
        <f t="shared" si="20"/>
        <v>67.664764595034526</v>
      </c>
    </row>
    <row r="64" spans="4:17" x14ac:dyDescent="0.25">
      <c r="G64">
        <f t="shared" ref="G64:N66" si="21">G48/$G$54*100</f>
        <v>99.829702073244007</v>
      </c>
      <c r="H64">
        <f t="shared" si="21"/>
        <v>137.63073488837142</v>
      </c>
      <c r="I64">
        <f t="shared" si="21"/>
        <v>124.67097048331024</v>
      </c>
      <c r="J64">
        <f t="shared" si="21"/>
        <v>105.9469078598686</v>
      </c>
      <c r="K64">
        <f t="shared" si="21"/>
        <v>115.90350387375071</v>
      </c>
      <c r="L64">
        <f t="shared" si="21"/>
        <v>103.34818247622573</v>
      </c>
      <c r="M64">
        <f t="shared" si="21"/>
        <v>99.498663161804728</v>
      </c>
      <c r="N64">
        <f t="shared" si="21"/>
        <v>84.762536583645783</v>
      </c>
    </row>
    <row r="65" spans="4:17" x14ac:dyDescent="0.25">
      <c r="G65">
        <f t="shared" si="21"/>
        <v>104.73438407849898</v>
      </c>
      <c r="H65">
        <f t="shared" si="21"/>
        <v>123.81313427713398</v>
      </c>
      <c r="I65">
        <f t="shared" si="21"/>
        <v>154.89468324002883</v>
      </c>
      <c r="J65">
        <f>J49/$G$54*100</f>
        <v>97.261660618916466</v>
      </c>
      <c r="K65">
        <f t="shared" si="21"/>
        <v>116.40673726696926</v>
      </c>
      <c r="L65">
        <f t="shared" si="21"/>
        <v>93.809252378645539</v>
      </c>
      <c r="M65">
        <f t="shared" si="21"/>
        <v>83.069495688219234</v>
      </c>
      <c r="N65">
        <f t="shared" si="21"/>
        <v>78.615875920123187</v>
      </c>
    </row>
    <row r="66" spans="4:17" x14ac:dyDescent="0.25">
      <c r="G66">
        <f t="shared" si="21"/>
        <v>93.797597571239848</v>
      </c>
      <c r="H66">
        <f t="shared" si="21"/>
        <v>119.9491206204121</v>
      </c>
      <c r="I66">
        <f t="shared" si="21"/>
        <v>127.39946684977568</v>
      </c>
      <c r="J66">
        <f t="shared" si="21"/>
        <v>76.392223429354161</v>
      </c>
      <c r="K66">
        <f t="shared" si="21"/>
        <v>100.78560818609938</v>
      </c>
      <c r="L66">
        <f t="shared" si="21"/>
        <v>80.887503836285816</v>
      </c>
      <c r="M66">
        <f t="shared" si="21"/>
        <v>78.281404138138953</v>
      </c>
      <c r="N66">
        <f t="shared" si="21"/>
        <v>69.347888308886795</v>
      </c>
    </row>
    <row r="69" spans="4:17" x14ac:dyDescent="0.25">
      <c r="F69" s="3"/>
      <c r="G69" s="3" t="s">
        <v>12</v>
      </c>
      <c r="H69" s="3" t="s">
        <v>13</v>
      </c>
      <c r="I69" s="3" t="s">
        <v>14</v>
      </c>
      <c r="J69" s="3" t="s">
        <v>15</v>
      </c>
      <c r="K69" s="3" t="s">
        <v>16</v>
      </c>
      <c r="L69" s="3" t="s">
        <v>17</v>
      </c>
      <c r="M69" s="3" t="s">
        <v>18</v>
      </c>
      <c r="N69" s="3" t="s">
        <v>19</v>
      </c>
      <c r="O69" s="3"/>
      <c r="P69" s="3" t="s">
        <v>20</v>
      </c>
      <c r="Q69" s="3"/>
    </row>
    <row r="70" spans="4:17" x14ac:dyDescent="0.25">
      <c r="F70" t="s">
        <v>28</v>
      </c>
      <c r="G70">
        <f t="shared" ref="G70" si="22">AVERAGE(G63:G66)</f>
        <v>100</v>
      </c>
      <c r="H70">
        <f>AVERAGE(H63:H66)</f>
        <v>127.09985353721392</v>
      </c>
      <c r="I70">
        <f t="shared" ref="I70:N70" si="23">AVERAGE(I63:I66)</f>
        <v>132.93754525641179</v>
      </c>
      <c r="J70">
        <f t="shared" si="23"/>
        <v>88.801626638159988</v>
      </c>
      <c r="K70">
        <f t="shared" si="23"/>
        <v>115.62235813328721</v>
      </c>
      <c r="L70">
        <f t="shared" si="23"/>
        <v>96.819360677870733</v>
      </c>
      <c r="M70">
        <f t="shared" si="23"/>
        <v>87.11690303710931</v>
      </c>
      <c r="N70">
        <f t="shared" si="23"/>
        <v>75.097766351922573</v>
      </c>
    </row>
    <row r="71" spans="4:17" x14ac:dyDescent="0.25">
      <c r="F71" t="s">
        <v>30</v>
      </c>
      <c r="G71">
        <f t="shared" ref="G71" si="24">MEDIAN(G63:G66)</f>
        <v>100.73400917513058</v>
      </c>
      <c r="H71">
        <f>MEDIAN(H63:H66)</f>
        <v>125.40977932003608</v>
      </c>
      <c r="I71">
        <f t="shared" ref="I71:N71" si="25">MEDIAN(I63:I66)</f>
        <v>126.09226365115406</v>
      </c>
      <c r="J71">
        <f t="shared" si="25"/>
        <v>86.82694202413532</v>
      </c>
      <c r="K71">
        <f t="shared" si="25"/>
        <v>116.15512057035998</v>
      </c>
      <c r="L71">
        <f t="shared" si="25"/>
        <v>98.578717427435635</v>
      </c>
      <c r="M71">
        <f t="shared" si="25"/>
        <v>85.343772424246765</v>
      </c>
      <c r="N71">
        <f t="shared" si="25"/>
        <v>73.981882114504998</v>
      </c>
    </row>
    <row r="72" spans="4:17" x14ac:dyDescent="0.25">
      <c r="F72" t="s">
        <v>32</v>
      </c>
      <c r="G72">
        <f t="shared" ref="G72" si="26">STDEV(G63:G66)</f>
        <v>4.6042469561058921</v>
      </c>
      <c r="H72">
        <f>STDEV(H63:H66)</f>
        <v>7.5904258946117142</v>
      </c>
      <c r="I72">
        <f t="shared" ref="I72:N72" si="27">STDEV(I63:I66)</f>
        <v>14.692237041222482</v>
      </c>
      <c r="J72">
        <f t="shared" si="27"/>
        <v>15.205900438866371</v>
      </c>
      <c r="K72">
        <f t="shared" si="27"/>
        <v>11.697151826555938</v>
      </c>
      <c r="L72">
        <f t="shared" si="27"/>
        <v>12.377351037396473</v>
      </c>
      <c r="M72">
        <f t="shared" si="27"/>
        <v>9.092243549015036</v>
      </c>
      <c r="N72">
        <f t="shared" si="27"/>
        <v>8.0435375963886599</v>
      </c>
    </row>
    <row r="73" spans="4:17" x14ac:dyDescent="0.25">
      <c r="F73" t="s">
        <v>33</v>
      </c>
      <c r="G73">
        <f t="shared" ref="G73:N73" si="28">G72/G70*100</f>
        <v>4.6042469561058921</v>
      </c>
      <c r="H73">
        <f t="shared" si="28"/>
        <v>5.9720178138437374</v>
      </c>
      <c r="I73">
        <f t="shared" si="28"/>
        <v>11.05198460892586</v>
      </c>
      <c r="J73">
        <f t="shared" si="28"/>
        <v>17.123448088204348</v>
      </c>
      <c r="K73">
        <f t="shared" si="28"/>
        <v>10.116686785674869</v>
      </c>
      <c r="L73">
        <f t="shared" si="28"/>
        <v>12.783962784651468</v>
      </c>
      <c r="M73">
        <f t="shared" si="28"/>
        <v>10.436830548420668</v>
      </c>
      <c r="N73">
        <f t="shared" si="28"/>
        <v>10.710754776240742</v>
      </c>
    </row>
    <row r="76" spans="4:17" x14ac:dyDescent="0.25">
      <c r="D76" t="s">
        <v>36</v>
      </c>
      <c r="G76">
        <f>G47/$H$54*100</f>
        <v>79.967296144254163</v>
      </c>
      <c r="H76">
        <f t="shared" ref="H76:N76" si="29">H47/$H$54*100</f>
        <v>99.926491516964347</v>
      </c>
      <c r="I76">
        <f t="shared" si="29"/>
        <v>98.178760226498824</v>
      </c>
      <c r="J76">
        <f t="shared" si="29"/>
        <v>59.4852885667283</v>
      </c>
      <c r="K76">
        <f t="shared" si="29"/>
        <v>101.80466743688574</v>
      </c>
      <c r="L76">
        <f t="shared" si="29"/>
        <v>85.9422737165809</v>
      </c>
      <c r="M76">
        <f t="shared" si="29"/>
        <v>68.936388769811103</v>
      </c>
      <c r="N76">
        <f t="shared" si="29"/>
        <v>53.23748431796799</v>
      </c>
    </row>
    <row r="77" spans="4:17" x14ac:dyDescent="0.25">
      <c r="G77">
        <f t="shared" ref="G77:N79" si="30">G48/$H$54*100</f>
        <v>78.544309293019438</v>
      </c>
      <c r="H77">
        <f t="shared" si="30"/>
        <v>108.28551808525424</v>
      </c>
      <c r="I77">
        <f t="shared" si="30"/>
        <v>98.088996181893691</v>
      </c>
      <c r="J77">
        <f t="shared" si="30"/>
        <v>83.357222617764947</v>
      </c>
      <c r="K77">
        <f t="shared" si="30"/>
        <v>91.190902780871426</v>
      </c>
      <c r="L77">
        <f t="shared" si="30"/>
        <v>81.312589747372243</v>
      </c>
      <c r="M77">
        <f t="shared" si="30"/>
        <v>78.283853515749527</v>
      </c>
      <c r="N77">
        <f t="shared" si="30"/>
        <v>66.689720109573486</v>
      </c>
    </row>
    <row r="78" spans="4:17" x14ac:dyDescent="0.25">
      <c r="G78">
        <f t="shared" si="30"/>
        <v>82.403229558272855</v>
      </c>
      <c r="H78">
        <f t="shared" si="30"/>
        <v>97.414065265529516</v>
      </c>
      <c r="I78">
        <f t="shared" si="30"/>
        <v>121.86849860899073</v>
      </c>
      <c r="J78">
        <f t="shared" si="30"/>
        <v>76.523818015603737</v>
      </c>
      <c r="K78">
        <f t="shared" si="30"/>
        <v>91.58683824359106</v>
      </c>
      <c r="L78">
        <f t="shared" si="30"/>
        <v>73.807522013531567</v>
      </c>
      <c r="M78">
        <f t="shared" si="30"/>
        <v>65.357664368902746</v>
      </c>
      <c r="N78">
        <f t="shared" si="30"/>
        <v>61.853632189359708</v>
      </c>
    </row>
    <row r="79" spans="4:17" x14ac:dyDescent="0.25">
      <c r="G79">
        <f t="shared" si="30"/>
        <v>73.798352209569302</v>
      </c>
      <c r="H79">
        <f t="shared" si="30"/>
        <v>94.373925132251927</v>
      </c>
      <c r="I79">
        <f t="shared" si="30"/>
        <v>100.2357306513135</v>
      </c>
      <c r="J79">
        <f t="shared" si="30"/>
        <v>60.104100282843433</v>
      </c>
      <c r="K79">
        <f t="shared" si="30"/>
        <v>79.296399941633368</v>
      </c>
      <c r="L79">
        <f t="shared" si="30"/>
        <v>63.640910343458842</v>
      </c>
      <c r="M79">
        <f t="shared" si="30"/>
        <v>61.590475488013631</v>
      </c>
      <c r="N79">
        <f t="shared" si="30"/>
        <v>54.561737389085373</v>
      </c>
    </row>
    <row r="82" spans="4:17" x14ac:dyDescent="0.25">
      <c r="F82" s="3"/>
      <c r="G82" s="3" t="s">
        <v>12</v>
      </c>
      <c r="H82" s="3" t="s">
        <v>13</v>
      </c>
      <c r="I82" s="3" t="s">
        <v>14</v>
      </c>
      <c r="J82" s="3" t="s">
        <v>15</v>
      </c>
      <c r="K82" s="3" t="s">
        <v>16</v>
      </c>
      <c r="L82" s="3" t="s">
        <v>17</v>
      </c>
      <c r="M82" s="3" t="s">
        <v>18</v>
      </c>
      <c r="N82" s="3" t="s">
        <v>19</v>
      </c>
      <c r="O82" s="3"/>
      <c r="P82" s="3" t="s">
        <v>20</v>
      </c>
      <c r="Q82" s="3"/>
    </row>
    <row r="83" spans="4:17" x14ac:dyDescent="0.25">
      <c r="F83" t="s">
        <v>28</v>
      </c>
      <c r="G83">
        <f>AVERAGE(G76:G79)</f>
        <v>78.678296801278947</v>
      </c>
      <c r="H83">
        <f t="shared" ref="H83:M83" si="31">AVERAGE(H76:H79)</f>
        <v>100.00000000000001</v>
      </c>
      <c r="I83">
        <f t="shared" si="31"/>
        <v>104.59299641717419</v>
      </c>
      <c r="J83">
        <f t="shared" si="31"/>
        <v>69.867607370735101</v>
      </c>
      <c r="K83">
        <f t="shared" si="31"/>
        <v>90.969702100745394</v>
      </c>
      <c r="L83">
        <f t="shared" si="31"/>
        <v>76.175823955235899</v>
      </c>
      <c r="M83">
        <f t="shared" si="31"/>
        <v>68.542095535619254</v>
      </c>
      <c r="N83">
        <f>AVERAGE(N76:N79)</f>
        <v>59.085643501496641</v>
      </c>
    </row>
    <row r="84" spans="4:17" x14ac:dyDescent="0.25">
      <c r="F84" t="s">
        <v>30</v>
      </c>
      <c r="G84">
        <f>MEDIAN(G76:G79)</f>
        <v>79.255802718636801</v>
      </c>
      <c r="H84">
        <f t="shared" ref="H84:N84" si="32">MEDIAN(H76:H79)</f>
        <v>98.670278391246939</v>
      </c>
      <c r="I84">
        <f t="shared" si="32"/>
        <v>99.20724543890617</v>
      </c>
      <c r="J84">
        <f t="shared" si="32"/>
        <v>68.313959149223592</v>
      </c>
      <c r="K84">
        <f t="shared" si="32"/>
        <v>91.38887051223125</v>
      </c>
      <c r="L84">
        <f t="shared" si="32"/>
        <v>77.560055880451898</v>
      </c>
      <c r="M84">
        <f t="shared" si="32"/>
        <v>67.147026569356925</v>
      </c>
      <c r="N84">
        <f t="shared" si="32"/>
        <v>58.20768478922254</v>
      </c>
    </row>
    <row r="85" spans="4:17" x14ac:dyDescent="0.25">
      <c r="F85" t="s">
        <v>32</v>
      </c>
      <c r="G85">
        <f>STDEV(G76:G79)</f>
        <v>3.6225430855888421</v>
      </c>
      <c r="H85">
        <f t="shared" ref="H85:N85" si="33">STDEV(H76:H79)</f>
        <v>5.9720178138437356</v>
      </c>
      <c r="I85">
        <f t="shared" si="33"/>
        <v>11.559601866040458</v>
      </c>
      <c r="J85">
        <f t="shared" si="33"/>
        <v>11.963743478598289</v>
      </c>
      <c r="K85">
        <f t="shared" si="33"/>
        <v>9.2031198313938987</v>
      </c>
      <c r="L85">
        <f t="shared" si="33"/>
        <v>9.7382889853390218</v>
      </c>
      <c r="M85">
        <f t="shared" si="33"/>
        <v>7.1536223653891886</v>
      </c>
      <c r="N85">
        <f t="shared" si="33"/>
        <v>6.3285183834091292</v>
      </c>
    </row>
    <row r="86" spans="4:17" x14ac:dyDescent="0.25">
      <c r="F86" t="s">
        <v>33</v>
      </c>
      <c r="G86">
        <f>G85/G83*100</f>
        <v>4.6042469561058885</v>
      </c>
      <c r="H86">
        <f t="shared" ref="H86:N86" si="34">H85/H83*100</f>
        <v>5.9720178138437348</v>
      </c>
      <c r="I86">
        <f t="shared" si="34"/>
        <v>11.051984608925851</v>
      </c>
      <c r="J86">
        <f t="shared" si="34"/>
        <v>17.123448088204391</v>
      </c>
      <c r="K86">
        <f t="shared" si="34"/>
        <v>10.116686785674863</v>
      </c>
      <c r="L86">
        <f t="shared" si="34"/>
        <v>12.783962784651528</v>
      </c>
      <c r="M86">
        <f t="shared" si="34"/>
        <v>10.436830548420668</v>
      </c>
      <c r="N86">
        <f t="shared" si="34"/>
        <v>10.710754776240742</v>
      </c>
    </row>
    <row r="89" spans="4:17" x14ac:dyDescent="0.25">
      <c r="D89" t="s">
        <v>47</v>
      </c>
      <c r="G89">
        <f t="shared" ref="G89:N92" si="35">G47/$S$47*100</f>
        <v>89.509803457765841</v>
      </c>
      <c r="H89">
        <f t="shared" si="35"/>
        <v>111.85073207643099</v>
      </c>
      <c r="I89">
        <f t="shared" si="35"/>
        <v>109.89444379547733</v>
      </c>
      <c r="J89">
        <f>J47/$S$47*100</f>
        <v>66.583675389391232</v>
      </c>
      <c r="K89">
        <f t="shared" si="35"/>
        <v>113.9530309605649</v>
      </c>
      <c r="L89">
        <f t="shared" si="35"/>
        <v>96.197775840860515</v>
      </c>
      <c r="M89">
        <f t="shared" si="35"/>
        <v>77.162576545578148</v>
      </c>
      <c r="N89">
        <f t="shared" si="35"/>
        <v>59.590319888908759</v>
      </c>
    </row>
    <row r="90" spans="4:17" x14ac:dyDescent="0.25">
      <c r="G90">
        <f t="shared" si="35"/>
        <v>87.917011410036267</v>
      </c>
      <c r="H90">
        <f t="shared" si="35"/>
        <v>121.20724231626897</v>
      </c>
      <c r="I90">
        <f t="shared" si="35"/>
        <v>109.79396819635632</v>
      </c>
      <c r="J90">
        <f t="shared" si="35"/>
        <v>93.30425027553575</v>
      </c>
      <c r="K90">
        <f t="shared" si="35"/>
        <v>102.072724458854</v>
      </c>
      <c r="L90">
        <f t="shared" si="35"/>
        <v>91.015631112496948</v>
      </c>
      <c r="M90">
        <f t="shared" si="35"/>
        <v>87.625475412735369</v>
      </c>
      <c r="N90">
        <f t="shared" si="35"/>
        <v>74.647812636969476</v>
      </c>
    </row>
    <row r="91" spans="4:17" x14ac:dyDescent="0.25">
      <c r="G91">
        <f t="shared" si="35"/>
        <v>92.23641710657165</v>
      </c>
      <c r="H91">
        <f t="shared" si="35"/>
        <v>109.03849769048418</v>
      </c>
      <c r="I91">
        <f t="shared" si="35"/>
        <v>136.41108158147432</v>
      </c>
      <c r="J91">
        <f t="shared" si="35"/>
        <v>85.655414659242467</v>
      </c>
      <c r="K91">
        <f t="shared" si="35"/>
        <v>102.51590694918187</v>
      </c>
      <c r="L91">
        <f t="shared" si="35"/>
        <v>82.61498272016577</v>
      </c>
      <c r="M91">
        <f t="shared" si="35"/>
        <v>73.156802520444572</v>
      </c>
      <c r="N91">
        <f t="shared" si="35"/>
        <v>69.234633748665743</v>
      </c>
    </row>
    <row r="92" spans="4:17" x14ac:dyDescent="0.25">
      <c r="G92">
        <f t="shared" si="35"/>
        <v>82.604718682365515</v>
      </c>
      <c r="H92">
        <f t="shared" si="35"/>
        <v>105.6355772600765</v>
      </c>
      <c r="I92">
        <f t="shared" si="35"/>
        <v>112.19687275482919</v>
      </c>
      <c r="J92">
        <f t="shared" si="35"/>
        <v>67.276329983925848</v>
      </c>
      <c r="K92">
        <f t="shared" si="35"/>
        <v>88.758849128525796</v>
      </c>
      <c r="L92">
        <f t="shared" si="35"/>
        <v>71.235188025368842</v>
      </c>
      <c r="M92">
        <f t="shared" si="35"/>
        <v>68.940074525685503</v>
      </c>
      <c r="N92">
        <f t="shared" si="35"/>
        <v>61.07259624236</v>
      </c>
    </row>
    <row r="95" spans="4:17" x14ac:dyDescent="0.25">
      <c r="F95" s="3"/>
      <c r="G95" s="3" t="s">
        <v>12</v>
      </c>
      <c r="H95" s="3" t="s">
        <v>13</v>
      </c>
      <c r="I95" s="3" t="s">
        <v>14</v>
      </c>
      <c r="J95" s="20" t="s">
        <v>15</v>
      </c>
      <c r="K95" s="3" t="s">
        <v>16</v>
      </c>
      <c r="L95" s="3" t="s">
        <v>17</v>
      </c>
      <c r="M95" s="3" t="s">
        <v>18</v>
      </c>
      <c r="N95" s="3" t="s">
        <v>19</v>
      </c>
    </row>
    <row r="96" spans="4:17" x14ac:dyDescent="0.25">
      <c r="F96" t="s">
        <v>28</v>
      </c>
      <c r="G96">
        <f>AVERAGE(G89:G92)</f>
        <v>88.066987664184808</v>
      </c>
      <c r="H96">
        <f t="shared" ref="H96:M96" si="36">AVERAGE(H89:H92)</f>
        <v>111.93301233581516</v>
      </c>
      <c r="I96">
        <f>AVERAGE(I89:I92)</f>
        <v>117.0740915820343</v>
      </c>
      <c r="J96" s="21">
        <f>AVERAGE(J89:J92)</f>
        <v>78.204917577023821</v>
      </c>
      <c r="K96">
        <f t="shared" si="36"/>
        <v>101.82512787428165</v>
      </c>
      <c r="L96">
        <f t="shared" si="36"/>
        <v>85.265894424723029</v>
      </c>
      <c r="M96">
        <f t="shared" si="36"/>
        <v>76.721232251110905</v>
      </c>
      <c r="N96">
        <f>AVERAGE(N89:N92)</f>
        <v>66.136340629225998</v>
      </c>
    </row>
    <row r="97" spans="6:14" x14ac:dyDescent="0.25">
      <c r="F97" t="s">
        <v>30</v>
      </c>
      <c r="G97">
        <f>MEDIAN(G89:G92)</f>
        <v>88.713407433901054</v>
      </c>
      <c r="H97">
        <f t="shared" ref="H97:N97" si="37">MEDIAN(H89:H92)</f>
        <v>110.44461488345758</v>
      </c>
      <c r="I97">
        <f t="shared" si="37"/>
        <v>111.04565827515326</v>
      </c>
      <c r="J97" s="21">
        <f t="shared" si="37"/>
        <v>76.465872321584158</v>
      </c>
      <c r="K97">
        <f t="shared" si="37"/>
        <v>102.29431570401793</v>
      </c>
      <c r="L97">
        <f t="shared" si="37"/>
        <v>86.815306916331366</v>
      </c>
      <c r="M97">
        <f t="shared" si="37"/>
        <v>75.15968953301136</v>
      </c>
      <c r="N97">
        <f t="shared" si="37"/>
        <v>65.153614995512868</v>
      </c>
    </row>
    <row r="98" spans="6:14" x14ac:dyDescent="0.25">
      <c r="F98" t="s">
        <v>32</v>
      </c>
      <c r="G98">
        <f>STDEV(G89:G92)</f>
        <v>4.054821598862385</v>
      </c>
      <c r="H98">
        <f t="shared" ref="H98:N98" si="38">STDEV(H89:H92)</f>
        <v>6.684659436266787</v>
      </c>
      <c r="I98">
        <f t="shared" si="38"/>
        <v>12.939010582686185</v>
      </c>
      <c r="J98" s="21">
        <f t="shared" si="38"/>
        <v>13.391378463724683</v>
      </c>
      <c r="K98">
        <f t="shared" si="38"/>
        <v>10.301329256153982</v>
      </c>
      <c r="L98">
        <f t="shared" si="38"/>
        <v>10.900360211256928</v>
      </c>
      <c r="M98">
        <f t="shared" si="38"/>
        <v>8.0072650047087066</v>
      </c>
      <c r="N98">
        <f t="shared" si="38"/>
        <v>7.0837012627756692</v>
      </c>
    </row>
    <row r="99" spans="6:14" x14ac:dyDescent="0.25">
      <c r="F99" t="s">
        <v>33</v>
      </c>
      <c r="G99">
        <f>G98/G96*100</f>
        <v>4.6042469561058974</v>
      </c>
      <c r="H99">
        <f t="shared" ref="H99:N99" si="39">H98/H96*100</f>
        <v>5.9720178138437348</v>
      </c>
      <c r="I99">
        <f t="shared" si="39"/>
        <v>11.051984608925851</v>
      </c>
      <c r="J99" s="21">
        <f t="shared" si="39"/>
        <v>17.123448088204363</v>
      </c>
      <c r="K99">
        <f t="shared" si="39"/>
        <v>10.116686785674862</v>
      </c>
      <c r="L99">
        <f t="shared" si="39"/>
        <v>12.783962784651614</v>
      </c>
      <c r="M99">
        <f t="shared" si="39"/>
        <v>10.43683054842066</v>
      </c>
      <c r="N99">
        <f t="shared" si="39"/>
        <v>10.710754776240741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5.Document" shapeId="1025" r:id="rId4">
          <objectPr defaultSize="0" autoPict="0" r:id="rId5">
            <anchor moveWithCells="1">
              <from>
                <xdr:col>0</xdr:col>
                <xdr:colOff>171450</xdr:colOff>
                <xdr:row>89</xdr:row>
                <xdr:rowOff>142875</xdr:rowOff>
              </from>
              <to>
                <xdr:col>4</xdr:col>
                <xdr:colOff>666750</xdr:colOff>
                <xdr:row>103</xdr:row>
                <xdr:rowOff>85725</xdr:rowOff>
              </to>
            </anchor>
          </objectPr>
        </oleObject>
      </mc:Choice>
      <mc:Fallback>
        <oleObject progId="Prism5.Document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AA8EF-2A3A-4972-B2D4-0DA98B7976D7}">
  <dimension ref="A1:AD99"/>
  <sheetViews>
    <sheetView topLeftCell="A10" workbookViewId="0">
      <selection activeCell="A25" sqref="A25:C32"/>
    </sheetView>
  </sheetViews>
  <sheetFormatPr baseColWidth="10" defaultRowHeight="15" x14ac:dyDescent="0.25"/>
  <sheetData>
    <row r="1" spans="1:30" x14ac:dyDescent="0.25">
      <c r="B1" t="s">
        <v>0</v>
      </c>
    </row>
    <row r="2" spans="1:30" x14ac:dyDescent="0.25">
      <c r="A2" t="s">
        <v>1</v>
      </c>
    </row>
    <row r="3" spans="1:30" x14ac:dyDescent="0.25">
      <c r="A3" t="s">
        <v>53</v>
      </c>
    </row>
    <row r="4" spans="1:30" x14ac:dyDescent="0.25">
      <c r="A4" t="s">
        <v>54</v>
      </c>
    </row>
    <row r="6" spans="1:30" x14ac:dyDescent="0.25">
      <c r="A6" t="s">
        <v>2</v>
      </c>
    </row>
    <row r="7" spans="1:30" x14ac:dyDescent="0.25">
      <c r="A7" t="s">
        <v>3</v>
      </c>
      <c r="R7" t="s">
        <v>37</v>
      </c>
      <c r="S7" t="s">
        <v>38</v>
      </c>
      <c r="T7">
        <v>777.75800000000004</v>
      </c>
      <c r="U7">
        <v>775.553</v>
      </c>
      <c r="V7">
        <v>777.34</v>
      </c>
      <c r="W7">
        <v>805.673</v>
      </c>
      <c r="X7">
        <v>775.44100000000003</v>
      </c>
      <c r="Y7">
        <v>775.30100000000004</v>
      </c>
      <c r="Z7">
        <v>884.18100000000004</v>
      </c>
      <c r="AA7">
        <v>777.07500000000005</v>
      </c>
      <c r="AB7">
        <v>773.90200000000004</v>
      </c>
      <c r="AC7">
        <v>774.94</v>
      </c>
      <c r="AD7" t="s">
        <v>38</v>
      </c>
    </row>
    <row r="8" spans="1:30" x14ac:dyDescent="0.25">
      <c r="R8" t="s">
        <v>39</v>
      </c>
      <c r="S8" t="s">
        <v>38</v>
      </c>
      <c r="T8">
        <v>779.23800000000006</v>
      </c>
      <c r="U8">
        <v>3602.32</v>
      </c>
      <c r="V8">
        <v>4343.42</v>
      </c>
      <c r="W8">
        <v>4145.17</v>
      </c>
      <c r="X8">
        <v>3402.56</v>
      </c>
      <c r="Y8">
        <v>3744.41</v>
      </c>
      <c r="Z8">
        <v>4077.86</v>
      </c>
      <c r="AA8">
        <v>4585.0200000000004</v>
      </c>
      <c r="AB8">
        <v>5578.18</v>
      </c>
      <c r="AC8">
        <v>2521.4899999999998</v>
      </c>
      <c r="AD8" t="s">
        <v>38</v>
      </c>
    </row>
    <row r="9" spans="1:30" x14ac:dyDescent="0.25">
      <c r="A9" t="s">
        <v>4</v>
      </c>
      <c r="R9" t="s">
        <v>40</v>
      </c>
      <c r="S9" t="s">
        <v>38</v>
      </c>
      <c r="T9">
        <v>778.38</v>
      </c>
      <c r="U9">
        <v>3538.68</v>
      </c>
      <c r="V9">
        <v>3858.01</v>
      </c>
      <c r="W9">
        <v>3846.58</v>
      </c>
      <c r="X9">
        <v>3447.3</v>
      </c>
      <c r="Y9">
        <v>3637.37</v>
      </c>
      <c r="Z9">
        <v>3878.01</v>
      </c>
      <c r="AA9">
        <v>4536.83</v>
      </c>
      <c r="AB9">
        <v>5564.53</v>
      </c>
      <c r="AC9">
        <v>2503.16</v>
      </c>
      <c r="AD9" t="s">
        <v>38</v>
      </c>
    </row>
    <row r="10" spans="1:30" x14ac:dyDescent="0.25">
      <c r="A10" t="s">
        <v>44</v>
      </c>
      <c r="R10" t="s">
        <v>41</v>
      </c>
      <c r="S10" t="s">
        <v>38</v>
      </c>
      <c r="T10">
        <v>769.74800000000005</v>
      </c>
      <c r="U10">
        <v>3785.33</v>
      </c>
      <c r="V10">
        <v>3812.14</v>
      </c>
      <c r="W10">
        <v>5421.96</v>
      </c>
      <c r="X10">
        <v>3489.73</v>
      </c>
      <c r="Y10">
        <v>3595.96</v>
      </c>
      <c r="Z10">
        <v>3818.18</v>
      </c>
      <c r="AA10">
        <v>4298.71</v>
      </c>
      <c r="AB10">
        <v>5191.96</v>
      </c>
      <c r="AC10">
        <v>2526.7800000000002</v>
      </c>
      <c r="AD10" t="s">
        <v>38</v>
      </c>
    </row>
    <row r="11" spans="1:30" x14ac:dyDescent="0.25">
      <c r="A11" t="s">
        <v>5</v>
      </c>
      <c r="R11" t="s">
        <v>42</v>
      </c>
      <c r="S11" t="s">
        <v>38</v>
      </c>
      <c r="T11">
        <v>791.45</v>
      </c>
      <c r="U11">
        <v>3600.94</v>
      </c>
      <c r="V11">
        <v>3804.7</v>
      </c>
      <c r="W11">
        <v>3909.57</v>
      </c>
      <c r="X11">
        <v>2791.31</v>
      </c>
      <c r="Y11">
        <v>2879.94</v>
      </c>
      <c r="Z11">
        <v>4007.38</v>
      </c>
      <c r="AA11">
        <v>4548.7299999999996</v>
      </c>
      <c r="AB11">
        <v>5200.3599999999997</v>
      </c>
      <c r="AC11">
        <v>834.12800000000004</v>
      </c>
      <c r="AD11" t="s">
        <v>38</v>
      </c>
    </row>
    <row r="12" spans="1:30" x14ac:dyDescent="0.25">
      <c r="A12" t="s">
        <v>6</v>
      </c>
      <c r="R12" t="s">
        <v>43</v>
      </c>
      <c r="S12" t="s">
        <v>38</v>
      </c>
      <c r="T12">
        <v>826.10400000000004</v>
      </c>
      <c r="U12">
        <v>922.125</v>
      </c>
      <c r="V12">
        <v>772.38400000000001</v>
      </c>
      <c r="W12">
        <v>771.80700000000002</v>
      </c>
      <c r="X12">
        <v>799.44500000000005</v>
      </c>
      <c r="Y12">
        <v>814.74</v>
      </c>
      <c r="Z12">
        <v>772.59699999999998</v>
      </c>
      <c r="AA12">
        <v>774.13499999999999</v>
      </c>
      <c r="AB12">
        <v>808.77300000000002</v>
      </c>
      <c r="AC12">
        <v>771.5</v>
      </c>
      <c r="AD12" t="s">
        <v>38</v>
      </c>
    </row>
    <row r="13" spans="1:30" x14ac:dyDescent="0.25">
      <c r="A13" t="s">
        <v>55</v>
      </c>
    </row>
    <row r="14" spans="1:30" x14ac:dyDescent="0.25">
      <c r="A14" t="s">
        <v>56</v>
      </c>
    </row>
    <row r="15" spans="1:30" x14ac:dyDescent="0.25">
      <c r="A15" t="s">
        <v>57</v>
      </c>
      <c r="S15" s="3" t="s">
        <v>12</v>
      </c>
      <c r="T15" s="3" t="s">
        <v>13</v>
      </c>
      <c r="U15" s="3" t="s">
        <v>14</v>
      </c>
      <c r="V15" s="3" t="s">
        <v>15</v>
      </c>
      <c r="W15" s="3" t="s">
        <v>16</v>
      </c>
      <c r="X15" s="3" t="s">
        <v>17</v>
      </c>
      <c r="Y15" s="3" t="s">
        <v>18</v>
      </c>
      <c r="Z15" s="3" t="s">
        <v>19</v>
      </c>
    </row>
    <row r="16" spans="1:30" x14ac:dyDescent="0.25">
      <c r="A16" t="s">
        <v>58</v>
      </c>
      <c r="S16">
        <v>85.041916488327587</v>
      </c>
      <c r="T16">
        <v>143.11961595001236</v>
      </c>
      <c r="U16">
        <v>127.58338073441526</v>
      </c>
      <c r="V16">
        <v>69.387347274367031</v>
      </c>
      <c r="W16">
        <v>96.177067367440756</v>
      </c>
      <c r="X16">
        <v>122.30850561531395</v>
      </c>
      <c r="Y16">
        <v>162.05305568816252</v>
      </c>
      <c r="Z16">
        <v>239.8839125190448</v>
      </c>
    </row>
    <row r="17" spans="1:26" x14ac:dyDescent="0.25">
      <c r="A17" t="s">
        <v>59</v>
      </c>
      <c r="S17">
        <v>80.054647842069798</v>
      </c>
      <c r="T17">
        <v>105.07954565491535</v>
      </c>
      <c r="U17">
        <v>104.18381214412453</v>
      </c>
      <c r="V17">
        <v>72.893481768923479</v>
      </c>
      <c r="W17">
        <v>87.788675854313325</v>
      </c>
      <c r="X17">
        <v>106.64688338158339</v>
      </c>
      <c r="Y17">
        <v>158.2765554357558</v>
      </c>
      <c r="Z17">
        <v>238.81420452059379</v>
      </c>
    </row>
    <row r="18" spans="1:26" x14ac:dyDescent="0.25">
      <c r="A18" t="s">
        <v>60</v>
      </c>
      <c r="S18">
        <v>99.383840356203606</v>
      </c>
      <c r="T18">
        <v>101.48485657880212</v>
      </c>
      <c r="U18">
        <v>227.64143753604057</v>
      </c>
      <c r="V18">
        <v>76.218588756049755</v>
      </c>
      <c r="W18">
        <v>84.543503091247132</v>
      </c>
      <c r="X18">
        <v>101.9581925722559</v>
      </c>
      <c r="Y18">
        <v>139.61583246204594</v>
      </c>
      <c r="Z18">
        <v>209.61705367935798</v>
      </c>
    </row>
    <row r="19" spans="1:26" x14ac:dyDescent="0.25">
      <c r="A19" t="s">
        <v>7</v>
      </c>
      <c r="S19">
        <v>84.93377018518747</v>
      </c>
      <c r="T19">
        <v>100.90180694448161</v>
      </c>
      <c r="U19">
        <v>109.12014231426559</v>
      </c>
      <c r="V19">
        <v>21.485588003074582</v>
      </c>
      <c r="W19">
        <v>28.43124513880408</v>
      </c>
      <c r="X19">
        <v>116.78520746653571</v>
      </c>
      <c r="Y19">
        <v>159.20912138312326</v>
      </c>
      <c r="Z19">
        <v>210.27533552455853</v>
      </c>
    </row>
    <row r="21" spans="1:26" x14ac:dyDescent="0.25">
      <c r="A21" t="s">
        <v>45</v>
      </c>
      <c r="S21" s="3" t="s">
        <v>12</v>
      </c>
      <c r="T21">
        <v>85.041916488327587</v>
      </c>
      <c r="U21">
        <v>80.054647842069798</v>
      </c>
      <c r="V21">
        <v>99.383840356203606</v>
      </c>
      <c r="W21">
        <v>84.93377018518747</v>
      </c>
    </row>
    <row r="22" spans="1:26" x14ac:dyDescent="0.25">
      <c r="A22" s="1"/>
      <c r="S22" s="3" t="s">
        <v>13</v>
      </c>
      <c r="T22">
        <v>143.11961595001236</v>
      </c>
      <c r="U22">
        <v>105.07954565491535</v>
      </c>
      <c r="V22">
        <v>101.48485657880212</v>
      </c>
      <c r="W22">
        <v>100.90180694448161</v>
      </c>
    </row>
    <row r="23" spans="1:26" x14ac:dyDescent="0.25">
      <c r="C23" s="2"/>
      <c r="S23" s="3">
        <v>0.1</v>
      </c>
      <c r="T23">
        <v>127.58338073441526</v>
      </c>
      <c r="U23">
        <v>104.18381214412453</v>
      </c>
      <c r="V23">
        <v>227.64143753604057</v>
      </c>
      <c r="W23">
        <v>109.12014231426559</v>
      </c>
    </row>
    <row r="24" spans="1:26" x14ac:dyDescent="0.25">
      <c r="C24" s="2"/>
      <c r="S24" s="3">
        <v>1</v>
      </c>
      <c r="T24">
        <v>69.387347274367031</v>
      </c>
      <c r="U24">
        <v>72.893481768923479</v>
      </c>
      <c r="V24">
        <v>76.218588756049755</v>
      </c>
      <c r="W24">
        <v>21.485588003074582</v>
      </c>
    </row>
    <row r="25" spans="1:26" x14ac:dyDescent="0.25">
      <c r="A25" s="1" t="s">
        <v>61</v>
      </c>
      <c r="F25" s="3"/>
      <c r="G25" s="3" t="s">
        <v>12</v>
      </c>
      <c r="H25" s="3" t="s">
        <v>13</v>
      </c>
      <c r="I25" s="3" t="s">
        <v>14</v>
      </c>
      <c r="J25" s="3" t="s">
        <v>15</v>
      </c>
      <c r="K25" s="3" t="s">
        <v>16</v>
      </c>
      <c r="L25" s="3" t="s">
        <v>17</v>
      </c>
      <c r="M25" s="3" t="s">
        <v>18</v>
      </c>
      <c r="N25" s="3" t="s">
        <v>19</v>
      </c>
      <c r="O25" s="3" t="s">
        <v>20</v>
      </c>
      <c r="P25" s="3"/>
      <c r="Q25" s="3"/>
      <c r="S25" s="3">
        <v>10</v>
      </c>
      <c r="T25">
        <v>96.177067367440756</v>
      </c>
      <c r="U25">
        <v>87.788675854313325</v>
      </c>
      <c r="V25">
        <v>84.543503091247132</v>
      </c>
      <c r="W25">
        <v>28.43124513880408</v>
      </c>
    </row>
    <row r="26" spans="1:26" x14ac:dyDescent="0.25">
      <c r="A26" t="s">
        <v>21</v>
      </c>
      <c r="C26" t="s">
        <v>63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3">
        <v>100</v>
      </c>
      <c r="T26">
        <v>122.30850561531395</v>
      </c>
      <c r="U26">
        <v>106.64688338158339</v>
      </c>
      <c r="V26">
        <v>101.9581925722559</v>
      </c>
      <c r="W26">
        <v>116.78520746653571</v>
      </c>
    </row>
    <row r="27" spans="1:26" x14ac:dyDescent="0.25">
      <c r="A27" t="s">
        <v>23</v>
      </c>
      <c r="C27" s="2">
        <v>43807</v>
      </c>
      <c r="F27" s="5">
        <v>777.75800000000004</v>
      </c>
      <c r="G27" s="5">
        <v>775.553</v>
      </c>
      <c r="H27" s="6">
        <v>777.34</v>
      </c>
      <c r="I27" s="6">
        <v>805.673</v>
      </c>
      <c r="J27" s="6">
        <v>775.44100000000003</v>
      </c>
      <c r="K27" s="6">
        <v>775.30100000000004</v>
      </c>
      <c r="L27" s="6">
        <v>884.18100000000004</v>
      </c>
      <c r="M27" s="6">
        <v>777.07500000000005</v>
      </c>
      <c r="N27" s="6">
        <v>773.90200000000004</v>
      </c>
      <c r="O27" s="6">
        <v>774.94</v>
      </c>
      <c r="P27" s="6"/>
      <c r="Q27" s="6"/>
      <c r="S27" s="3">
        <v>1000</v>
      </c>
      <c r="T27">
        <v>162.05305568816252</v>
      </c>
      <c r="U27">
        <v>158.2765554357558</v>
      </c>
      <c r="V27">
        <v>139.61583246204594</v>
      </c>
      <c r="W27">
        <v>159.20912138312326</v>
      </c>
    </row>
    <row r="28" spans="1:26" x14ac:dyDescent="0.25">
      <c r="A28" t="s">
        <v>24</v>
      </c>
      <c r="C28" t="s">
        <v>25</v>
      </c>
      <c r="F28" s="7">
        <v>779.23800000000006</v>
      </c>
      <c r="G28" s="8">
        <v>3602.32</v>
      </c>
      <c r="H28" s="9">
        <v>4343.42</v>
      </c>
      <c r="I28" s="9">
        <v>4145.17</v>
      </c>
      <c r="J28" s="9">
        <v>3402.56</v>
      </c>
      <c r="K28" s="9">
        <v>3744.41</v>
      </c>
      <c r="L28" s="9">
        <v>4077.86</v>
      </c>
      <c r="M28" s="9">
        <v>4585.0200000000004</v>
      </c>
      <c r="N28" s="9">
        <v>5578.18</v>
      </c>
      <c r="O28" s="10">
        <v>2521.4899999999998</v>
      </c>
      <c r="P28" s="11"/>
      <c r="Q28" s="6"/>
      <c r="S28" s="3">
        <v>10000</v>
      </c>
      <c r="T28">
        <v>239.8839125190448</v>
      </c>
      <c r="U28">
        <v>238.81420452059379</v>
      </c>
      <c r="V28">
        <v>209.61705367935798</v>
      </c>
      <c r="W28">
        <v>210.27533552455853</v>
      </c>
    </row>
    <row r="29" spans="1:26" x14ac:dyDescent="0.25">
      <c r="A29" t="s">
        <v>26</v>
      </c>
      <c r="C29" t="s">
        <v>62</v>
      </c>
      <c r="F29" s="7">
        <v>778.38</v>
      </c>
      <c r="G29" s="12">
        <v>3538.68</v>
      </c>
      <c r="H29" s="4">
        <v>3858.01</v>
      </c>
      <c r="I29" s="4">
        <v>3846.58</v>
      </c>
      <c r="J29" s="4">
        <v>3447.3</v>
      </c>
      <c r="K29" s="4">
        <v>3637.37</v>
      </c>
      <c r="L29" s="4">
        <v>3878.01</v>
      </c>
      <c r="M29" s="4">
        <v>4536.83</v>
      </c>
      <c r="N29" s="4">
        <v>5564.53</v>
      </c>
      <c r="O29" s="13">
        <v>2503.16</v>
      </c>
      <c r="P29" s="14"/>
      <c r="Q29" s="6"/>
    </row>
    <row r="30" spans="1:26" x14ac:dyDescent="0.25">
      <c r="A30" t="s">
        <v>9</v>
      </c>
      <c r="C30" s="2">
        <v>43867</v>
      </c>
      <c r="F30" s="7">
        <v>769.74800000000005</v>
      </c>
      <c r="G30" s="12">
        <v>3785.33</v>
      </c>
      <c r="H30" s="4">
        <v>3812.14</v>
      </c>
      <c r="I30" s="4">
        <v>5421.96</v>
      </c>
      <c r="J30" s="4">
        <v>3489.73</v>
      </c>
      <c r="K30" s="4">
        <v>3595.96</v>
      </c>
      <c r="L30" s="4">
        <v>3818.18</v>
      </c>
      <c r="M30" s="4">
        <v>4298.71</v>
      </c>
      <c r="N30" s="4">
        <v>5191.96</v>
      </c>
      <c r="O30" s="4">
        <v>2526.7800000000002</v>
      </c>
      <c r="P30" s="14"/>
      <c r="Q30" s="6"/>
    </row>
    <row r="31" spans="1:26" x14ac:dyDescent="0.25">
      <c r="A31" t="s">
        <v>10</v>
      </c>
      <c r="C31" t="s">
        <v>11</v>
      </c>
      <c r="F31" s="7">
        <v>791.45</v>
      </c>
      <c r="G31" s="15">
        <v>3600.94</v>
      </c>
      <c r="H31" s="16">
        <v>3804.7</v>
      </c>
      <c r="I31" s="16">
        <v>3909.57</v>
      </c>
      <c r="J31" s="16">
        <v>2791.31</v>
      </c>
      <c r="K31" s="16">
        <v>2879.94</v>
      </c>
      <c r="L31" s="16">
        <v>4007.38</v>
      </c>
      <c r="M31" s="16">
        <v>4548.7299999999996</v>
      </c>
      <c r="N31" s="16">
        <v>5200.3599999999997</v>
      </c>
      <c r="O31" s="16">
        <v>834.12800000000004</v>
      </c>
      <c r="P31" s="17"/>
      <c r="Q31" s="6"/>
    </row>
    <row r="32" spans="1:26" x14ac:dyDescent="0.25">
      <c r="A32" s="1" t="s">
        <v>27</v>
      </c>
      <c r="F32">
        <v>826.10400000000004</v>
      </c>
      <c r="G32">
        <v>922.125</v>
      </c>
      <c r="H32" s="18">
        <v>772.38400000000001</v>
      </c>
      <c r="I32" s="18">
        <v>771.80700000000002</v>
      </c>
      <c r="J32" s="18">
        <v>799.44500000000005</v>
      </c>
      <c r="K32" s="18">
        <v>814.74</v>
      </c>
      <c r="L32" s="18">
        <v>772.59699999999998</v>
      </c>
      <c r="M32" s="18">
        <v>774.13499999999999</v>
      </c>
      <c r="N32" s="18">
        <v>808.77300000000002</v>
      </c>
      <c r="O32" s="18">
        <v>771.5</v>
      </c>
      <c r="P32" s="18"/>
      <c r="Q32" s="18"/>
    </row>
    <row r="33" spans="1:19" x14ac:dyDescent="0.25">
      <c r="Q33" s="18"/>
    </row>
    <row r="35" spans="1:19" x14ac:dyDescent="0.25">
      <c r="A35" s="1"/>
      <c r="C35" s="19"/>
      <c r="F35" t="s">
        <v>28</v>
      </c>
      <c r="G35">
        <f t="shared" ref="G35" si="0">AVERAGE(G28:G31)</f>
        <v>3631.8175000000001</v>
      </c>
      <c r="H35">
        <f>AVERAGE(H28:H31)</f>
        <v>3954.5675000000001</v>
      </c>
      <c r="I35">
        <f t="shared" ref="I35:N35" si="1">AVERAGE(I28:I31)</f>
        <v>4330.82</v>
      </c>
      <c r="J35">
        <f t="shared" si="1"/>
        <v>3282.7249999999999</v>
      </c>
      <c r="K35">
        <f t="shared" si="1"/>
        <v>3464.42</v>
      </c>
      <c r="L35">
        <f t="shared" si="1"/>
        <v>3945.3575000000001</v>
      </c>
      <c r="M35">
        <f t="shared" si="1"/>
        <v>4492.3225000000002</v>
      </c>
      <c r="N35">
        <f t="shared" si="1"/>
        <v>5383.7574999999997</v>
      </c>
      <c r="O35">
        <f>AVERAGE(O28:O30)</f>
        <v>2517.1433333333334</v>
      </c>
    </row>
    <row r="36" spans="1:19" x14ac:dyDescent="0.25">
      <c r="F36" t="s">
        <v>29</v>
      </c>
      <c r="G36">
        <f t="shared" ref="G36" si="2">G35/1000</f>
        <v>3.6318174999999999</v>
      </c>
      <c r="H36">
        <f>H35/1000</f>
        <v>3.9545675</v>
      </c>
      <c r="I36">
        <f t="shared" ref="I36:O36" si="3">I35/1000</f>
        <v>4.3308200000000001</v>
      </c>
      <c r="J36">
        <f t="shared" si="3"/>
        <v>3.2827250000000001</v>
      </c>
      <c r="K36">
        <f t="shared" si="3"/>
        <v>3.4644200000000001</v>
      </c>
      <c r="L36">
        <f t="shared" si="3"/>
        <v>3.9453575000000001</v>
      </c>
      <c r="M36">
        <f t="shared" si="3"/>
        <v>4.4923225000000002</v>
      </c>
      <c r="N36">
        <f t="shared" si="3"/>
        <v>5.3837574999999998</v>
      </c>
      <c r="O36">
        <f t="shared" si="3"/>
        <v>2.5171433333333333</v>
      </c>
    </row>
    <row r="37" spans="1:19" x14ac:dyDescent="0.25">
      <c r="F37" t="s">
        <v>30</v>
      </c>
      <c r="G37">
        <f t="shared" ref="G37" si="4">MEDIAN(G28:G31)</f>
        <v>3601.63</v>
      </c>
      <c r="H37">
        <f>MEDIAN(H28:H31)</f>
        <v>3835.0749999999998</v>
      </c>
      <c r="I37">
        <f t="shared" ref="I37:O37" si="5">MEDIAN(I28:I31)</f>
        <v>4027.37</v>
      </c>
      <c r="J37">
        <f t="shared" si="5"/>
        <v>3424.9300000000003</v>
      </c>
      <c r="K37">
        <f t="shared" si="5"/>
        <v>3616.665</v>
      </c>
      <c r="L37">
        <f t="shared" si="5"/>
        <v>3942.6950000000002</v>
      </c>
      <c r="M37">
        <f t="shared" si="5"/>
        <v>4542.78</v>
      </c>
      <c r="N37">
        <f t="shared" si="5"/>
        <v>5382.4449999999997</v>
      </c>
      <c r="O37">
        <f t="shared" si="5"/>
        <v>2512.3249999999998</v>
      </c>
    </row>
    <row r="38" spans="1:19" x14ac:dyDescent="0.25">
      <c r="F38" t="s">
        <v>31</v>
      </c>
      <c r="G38">
        <f t="shared" ref="G38" si="6">G37/1000</f>
        <v>3.6016300000000001</v>
      </c>
      <c r="H38">
        <f>H37/1000</f>
        <v>3.8350749999999998</v>
      </c>
      <c r="I38">
        <f t="shared" ref="I38:O38" si="7">I37/1000</f>
        <v>4.0273699999999995</v>
      </c>
      <c r="J38">
        <f t="shared" si="7"/>
        <v>3.4249300000000003</v>
      </c>
      <c r="K38">
        <f t="shared" si="7"/>
        <v>3.6166649999999998</v>
      </c>
      <c r="L38">
        <f t="shared" si="7"/>
        <v>3.9426950000000001</v>
      </c>
      <c r="M38">
        <f t="shared" si="7"/>
        <v>4.5427799999999996</v>
      </c>
      <c r="N38">
        <f t="shared" si="7"/>
        <v>5.3824449999999997</v>
      </c>
      <c r="O38">
        <f t="shared" si="7"/>
        <v>2.5123249999999997</v>
      </c>
    </row>
    <row r="39" spans="1:19" x14ac:dyDescent="0.25">
      <c r="F39" t="s">
        <v>32</v>
      </c>
      <c r="G39">
        <f t="shared" ref="G39" si="8">STDEV(G28:G31)</f>
        <v>106.55859745542199</v>
      </c>
      <c r="H39">
        <f>STDEV(H28:H31)</f>
        <v>260.30461506665614</v>
      </c>
      <c r="I39">
        <f t="shared" ref="I39:O39" si="9">STDEV(I28:I31)</f>
        <v>738.690815384448</v>
      </c>
      <c r="J39">
        <f t="shared" si="9"/>
        <v>329.53762056352031</v>
      </c>
      <c r="K39">
        <f t="shared" si="9"/>
        <v>394.64150170333915</v>
      </c>
      <c r="L39">
        <f t="shared" si="9"/>
        <v>118.48137023037287</v>
      </c>
      <c r="M39">
        <f t="shared" si="9"/>
        <v>130.69219598609041</v>
      </c>
      <c r="N39">
        <f t="shared" si="9"/>
        <v>216.71773444967545</v>
      </c>
      <c r="O39">
        <f t="shared" si="9"/>
        <v>841.56852595673888</v>
      </c>
    </row>
    <row r="40" spans="1:19" x14ac:dyDescent="0.25">
      <c r="F40" t="s">
        <v>33</v>
      </c>
      <c r="G40">
        <f t="shared" ref="G40" si="10">G39/G35*100</f>
        <v>2.9340295170509529</v>
      </c>
      <c r="H40">
        <f>H39/H35*100</f>
        <v>6.5823788585390464</v>
      </c>
      <c r="I40">
        <f t="shared" ref="I40:O40" si="11">I39/I35*100</f>
        <v>17.05660395455013</v>
      </c>
      <c r="J40">
        <f t="shared" si="11"/>
        <v>10.038538731191931</v>
      </c>
      <c r="K40">
        <f t="shared" si="11"/>
        <v>11.391271892649826</v>
      </c>
      <c r="L40">
        <f t="shared" si="11"/>
        <v>3.0030579036341543</v>
      </c>
      <c r="M40">
        <f t="shared" si="11"/>
        <v>2.9092344992170625</v>
      </c>
      <c r="N40">
        <f t="shared" si="11"/>
        <v>4.0253992578543043</v>
      </c>
      <c r="O40">
        <f t="shared" si="11"/>
        <v>33.433476545107574</v>
      </c>
    </row>
    <row r="43" spans="1:19" x14ac:dyDescent="0.25">
      <c r="D43" t="s">
        <v>34</v>
      </c>
    </row>
    <row r="44" spans="1:19" x14ac:dyDescent="0.25">
      <c r="F44" s="3"/>
      <c r="G44" s="3" t="s">
        <v>12</v>
      </c>
      <c r="H44" s="3" t="s">
        <v>13</v>
      </c>
      <c r="I44" s="3" t="s">
        <v>14</v>
      </c>
      <c r="J44" s="3" t="s">
        <v>15</v>
      </c>
      <c r="K44" s="3" t="s">
        <v>16</v>
      </c>
      <c r="L44" s="3" t="s">
        <v>17</v>
      </c>
      <c r="M44" s="3" t="s">
        <v>18</v>
      </c>
      <c r="N44" s="3" t="s">
        <v>19</v>
      </c>
      <c r="O44" s="3" t="s">
        <v>20</v>
      </c>
      <c r="P44" s="3"/>
      <c r="Q44" s="3"/>
    </row>
    <row r="46" spans="1:19" x14ac:dyDescent="0.25">
      <c r="S46" s="22" t="s">
        <v>48</v>
      </c>
    </row>
    <row r="47" spans="1:19" x14ac:dyDescent="0.25">
      <c r="G47">
        <f>G28-$O$35</f>
        <v>1085.1766666666667</v>
      </c>
      <c r="H47">
        <f t="shared" ref="H47:N47" si="12">H28-$O$35</f>
        <v>1826.2766666666666</v>
      </c>
      <c r="I47">
        <f t="shared" si="12"/>
        <v>1628.0266666666666</v>
      </c>
      <c r="J47">
        <f t="shared" si="12"/>
        <v>885.41666666666652</v>
      </c>
      <c r="K47">
        <f t="shared" si="12"/>
        <v>1227.2666666666664</v>
      </c>
      <c r="L47">
        <f t="shared" si="12"/>
        <v>1560.7166666666667</v>
      </c>
      <c r="M47">
        <f t="shared" si="12"/>
        <v>2067.876666666667</v>
      </c>
      <c r="N47">
        <f t="shared" si="12"/>
        <v>3061.0366666666669</v>
      </c>
      <c r="S47" s="23">
        <f>AVERAGE(G47:H50)</f>
        <v>1276.0491666666667</v>
      </c>
    </row>
    <row r="48" spans="1:19" x14ac:dyDescent="0.25">
      <c r="G48">
        <f t="shared" ref="G48:N50" si="13">G29-$O$35</f>
        <v>1021.5366666666664</v>
      </c>
      <c r="H48">
        <f t="shared" si="13"/>
        <v>1340.8666666666668</v>
      </c>
      <c r="I48">
        <f t="shared" si="13"/>
        <v>1329.4366666666665</v>
      </c>
      <c r="J48">
        <f>J29-$O$35</f>
        <v>930.15666666666675</v>
      </c>
      <c r="K48">
        <f t="shared" si="13"/>
        <v>1120.2266666666665</v>
      </c>
      <c r="L48">
        <f t="shared" si="13"/>
        <v>1360.8666666666668</v>
      </c>
      <c r="M48">
        <f t="shared" si="13"/>
        <v>2019.6866666666665</v>
      </c>
      <c r="N48">
        <f t="shared" si="13"/>
        <v>3047.3866666666663</v>
      </c>
    </row>
    <row r="49" spans="4:17" x14ac:dyDescent="0.25">
      <c r="G49">
        <f t="shared" si="13"/>
        <v>1268.1866666666665</v>
      </c>
      <c r="H49">
        <f t="shared" si="13"/>
        <v>1294.9966666666664</v>
      </c>
      <c r="I49">
        <f t="shared" si="13"/>
        <v>2904.8166666666666</v>
      </c>
      <c r="J49">
        <f t="shared" si="13"/>
        <v>972.58666666666659</v>
      </c>
      <c r="K49">
        <f t="shared" si="13"/>
        <v>1078.8166666666666</v>
      </c>
      <c r="L49">
        <f t="shared" si="13"/>
        <v>1301.0366666666664</v>
      </c>
      <c r="M49">
        <f t="shared" si="13"/>
        <v>1781.5666666666666</v>
      </c>
      <c r="N49">
        <f t="shared" si="13"/>
        <v>2674.8166666666666</v>
      </c>
    </row>
    <row r="50" spans="4:17" x14ac:dyDescent="0.25">
      <c r="G50">
        <f t="shared" si="13"/>
        <v>1083.7966666666666</v>
      </c>
      <c r="H50">
        <f t="shared" si="13"/>
        <v>1287.5566666666664</v>
      </c>
      <c r="I50">
        <f t="shared" si="13"/>
        <v>1392.4266666666667</v>
      </c>
      <c r="J50">
        <f t="shared" si="13"/>
        <v>274.16666666666652</v>
      </c>
      <c r="K50">
        <f t="shared" si="13"/>
        <v>362.79666666666662</v>
      </c>
      <c r="L50">
        <f t="shared" si="13"/>
        <v>1490.2366666666667</v>
      </c>
      <c r="M50">
        <f t="shared" si="13"/>
        <v>2031.5866666666661</v>
      </c>
      <c r="N50">
        <f t="shared" si="13"/>
        <v>2683.2166666666662</v>
      </c>
    </row>
    <row r="53" spans="4:17" x14ac:dyDescent="0.25">
      <c r="F53" s="3"/>
      <c r="G53" s="3" t="s">
        <v>12</v>
      </c>
      <c r="H53" s="3" t="s">
        <v>13</v>
      </c>
      <c r="I53" s="3" t="s">
        <v>14</v>
      </c>
      <c r="J53" s="3" t="s">
        <v>15</v>
      </c>
      <c r="K53" s="3" t="s">
        <v>16</v>
      </c>
      <c r="L53" s="3" t="s">
        <v>17</v>
      </c>
      <c r="M53" s="3" t="s">
        <v>18</v>
      </c>
      <c r="N53" s="3" t="s">
        <v>19</v>
      </c>
      <c r="O53" s="3"/>
      <c r="P53" s="3"/>
      <c r="Q53" s="3"/>
    </row>
    <row r="54" spans="4:17" x14ac:dyDescent="0.25">
      <c r="F54" t="s">
        <v>28</v>
      </c>
      <c r="G54">
        <f>AVERAGE(G47:G50)</f>
        <v>1114.6741666666667</v>
      </c>
      <c r="H54">
        <f>AVERAGE(H47:H50)</f>
        <v>1437.4241666666665</v>
      </c>
      <c r="I54">
        <f>AVERAGE(I47:I50)</f>
        <v>1813.6766666666667</v>
      </c>
      <c r="J54">
        <f t="shared" ref="J54:N54" si="14">AVERAGE(J47:J50)</f>
        <v>765.58166666666659</v>
      </c>
      <c r="K54">
        <f t="shared" si="14"/>
        <v>947.27666666666653</v>
      </c>
      <c r="L54">
        <f t="shared" si="14"/>
        <v>1428.2141666666666</v>
      </c>
      <c r="M54">
        <f t="shared" si="14"/>
        <v>1975.1791666666666</v>
      </c>
      <c r="N54">
        <f t="shared" si="14"/>
        <v>2866.6141666666663</v>
      </c>
    </row>
    <row r="55" spans="4:17" x14ac:dyDescent="0.25">
      <c r="F55" t="s">
        <v>29</v>
      </c>
      <c r="G55">
        <f>G54/1000</f>
        <v>1.1146741666666666</v>
      </c>
      <c r="H55">
        <f>H54/1000</f>
        <v>1.4374241666666665</v>
      </c>
      <c r="I55">
        <f t="shared" ref="I55:N55" si="15">I54/1000</f>
        <v>1.8136766666666668</v>
      </c>
      <c r="J55">
        <f t="shared" si="15"/>
        <v>0.7655816666666666</v>
      </c>
      <c r="K55">
        <f t="shared" si="15"/>
        <v>0.94727666666666654</v>
      </c>
      <c r="L55">
        <f t="shared" si="15"/>
        <v>1.4282141666666666</v>
      </c>
      <c r="M55">
        <f t="shared" si="15"/>
        <v>1.9751791666666665</v>
      </c>
      <c r="N55">
        <f t="shared" si="15"/>
        <v>2.8666141666666665</v>
      </c>
    </row>
    <row r="56" spans="4:17" x14ac:dyDescent="0.25">
      <c r="F56" t="s">
        <v>30</v>
      </c>
      <c r="G56">
        <f>MEDIAN(G47:G50)</f>
        <v>1084.4866666666667</v>
      </c>
      <c r="H56">
        <f>MEDIAN(H47:H50)</f>
        <v>1317.9316666666666</v>
      </c>
      <c r="I56">
        <f t="shared" ref="I56:N56" si="16">MEDIAN(I47:I50)</f>
        <v>1510.2266666666667</v>
      </c>
      <c r="J56">
        <f>MEDIAN(J47:J50)</f>
        <v>907.78666666666663</v>
      </c>
      <c r="K56">
        <f t="shared" si="16"/>
        <v>1099.5216666666665</v>
      </c>
      <c r="L56">
        <f t="shared" si="16"/>
        <v>1425.5516666666667</v>
      </c>
      <c r="M56">
        <f t="shared" si="16"/>
        <v>2025.6366666666663</v>
      </c>
      <c r="N56">
        <f t="shared" si="16"/>
        <v>2865.3016666666663</v>
      </c>
    </row>
    <row r="57" spans="4:17" x14ac:dyDescent="0.25">
      <c r="F57" t="s">
        <v>31</v>
      </c>
      <c r="G57">
        <f>G56/1000</f>
        <v>1.0844866666666666</v>
      </c>
      <c r="H57">
        <f>H56/1000</f>
        <v>1.3179316666666667</v>
      </c>
      <c r="I57">
        <f t="shared" ref="I57:N57" si="17">I56/1000</f>
        <v>1.5102266666666666</v>
      </c>
      <c r="J57">
        <f t="shared" si="17"/>
        <v>0.90778666666666663</v>
      </c>
      <c r="K57">
        <f t="shared" si="17"/>
        <v>1.0995216666666665</v>
      </c>
      <c r="L57">
        <f t="shared" si="17"/>
        <v>1.4255516666666668</v>
      </c>
      <c r="M57">
        <f t="shared" si="17"/>
        <v>2.0256366666666663</v>
      </c>
      <c r="N57">
        <f t="shared" si="17"/>
        <v>2.8653016666666664</v>
      </c>
    </row>
    <row r="58" spans="4:17" x14ac:dyDescent="0.25">
      <c r="F58" t="s">
        <v>32</v>
      </c>
      <c r="G58">
        <f>STDEV(G47:G50)</f>
        <v>106.55859745542199</v>
      </c>
      <c r="H58">
        <f>STDEV(H47:H50)</f>
        <v>260.30461506665659</v>
      </c>
      <c r="I58">
        <f t="shared" ref="I58:N58" si="18">STDEV(I47:I50)</f>
        <v>738.69081538444243</v>
      </c>
      <c r="J58">
        <f t="shared" si="18"/>
        <v>329.53762056352036</v>
      </c>
      <c r="K58">
        <f t="shared" si="18"/>
        <v>394.64150170333892</v>
      </c>
      <c r="L58">
        <f t="shared" si="18"/>
        <v>118.48137023037287</v>
      </c>
      <c r="M58">
        <f t="shared" si="18"/>
        <v>130.69219598609041</v>
      </c>
      <c r="N58">
        <f t="shared" si="18"/>
        <v>216.71773444967545</v>
      </c>
    </row>
    <row r="59" spans="4:17" x14ac:dyDescent="0.25">
      <c r="F59" t="s">
        <v>33</v>
      </c>
      <c r="G59">
        <f>G58/G54*100</f>
        <v>9.5596184644770172</v>
      </c>
      <c r="H59">
        <f>H58/H54*100</f>
        <v>18.109102455839</v>
      </c>
      <c r="I59">
        <f t="shared" ref="I59:N59" si="19">I58/I54*100</f>
        <v>40.728914307646299</v>
      </c>
      <c r="J59">
        <f t="shared" si="19"/>
        <v>43.044084636760338</v>
      </c>
      <c r="K59">
        <f t="shared" si="19"/>
        <v>41.660637867501464</v>
      </c>
      <c r="L59">
        <f t="shared" si="19"/>
        <v>8.2957705500778331</v>
      </c>
      <c r="M59">
        <f t="shared" si="19"/>
        <v>6.6167261275162179</v>
      </c>
      <c r="N59">
        <f t="shared" si="19"/>
        <v>7.5600594237513823</v>
      </c>
    </row>
    <row r="62" spans="4:17" x14ac:dyDescent="0.25">
      <c r="D62" t="s">
        <v>35</v>
      </c>
    </row>
    <row r="63" spans="4:17" x14ac:dyDescent="0.25">
      <c r="G63">
        <f>G47/$G$54*100</f>
        <v>97.353710987291507</v>
      </c>
      <c r="H63">
        <f t="shared" ref="H63:N63" si="20">H47/$G$54*100</f>
        <v>163.83950765881511</v>
      </c>
      <c r="I63">
        <f t="shared" si="20"/>
        <v>146.0540412033711</v>
      </c>
      <c r="J63">
        <f t="shared" si="20"/>
        <v>79.432778936146491</v>
      </c>
      <c r="K63">
        <f t="shared" si="20"/>
        <v>110.10093383043922</v>
      </c>
      <c r="L63">
        <f t="shared" si="20"/>
        <v>140.01550527844833</v>
      </c>
      <c r="M63">
        <f t="shared" si="20"/>
        <v>185.51400297097288</v>
      </c>
      <c r="N63">
        <f t="shared" si="20"/>
        <v>274.61268576990739</v>
      </c>
    </row>
    <row r="64" spans="4:17" x14ac:dyDescent="0.25">
      <c r="G64">
        <f t="shared" ref="G64:N66" si="21">G48/$G$54*100</f>
        <v>91.644419258542641</v>
      </c>
      <c r="H64">
        <f t="shared" si="21"/>
        <v>120.292252818275</v>
      </c>
      <c r="I64">
        <f t="shared" si="21"/>
        <v>119.26684105743904</v>
      </c>
      <c r="J64">
        <f t="shared" si="21"/>
        <v>83.446507910757191</v>
      </c>
      <c r="K64">
        <f t="shared" si="21"/>
        <v>100.49812762922497</v>
      </c>
      <c r="L64">
        <f t="shared" si="21"/>
        <v>122.08649911895031</v>
      </c>
      <c r="M64">
        <f t="shared" si="21"/>
        <v>181.19076650949566</v>
      </c>
      <c r="N64">
        <f t="shared" si="21"/>
        <v>273.3881126696964</v>
      </c>
    </row>
    <row r="65" spans="4:17" x14ac:dyDescent="0.25">
      <c r="G65">
        <f t="shared" si="21"/>
        <v>113.7719617616209</v>
      </c>
      <c r="H65">
        <f t="shared" si="21"/>
        <v>116.17714892767614</v>
      </c>
      <c r="I65">
        <f t="shared" si="21"/>
        <v>260.59782791533246</v>
      </c>
      <c r="J65">
        <f>J49/$G$54*100</f>
        <v>87.253001437639838</v>
      </c>
      <c r="K65">
        <f t="shared" si="21"/>
        <v>96.783140663676747</v>
      </c>
      <c r="L65">
        <f t="shared" si="21"/>
        <v>116.7190113104801</v>
      </c>
      <c r="M65">
        <f t="shared" si="21"/>
        <v>159.82847005365542</v>
      </c>
      <c r="N65">
        <f t="shared" si="21"/>
        <v>239.96399545756643</v>
      </c>
    </row>
    <row r="66" spans="4:17" x14ac:dyDescent="0.25">
      <c r="G66">
        <f t="shared" si="21"/>
        <v>97.229907992544909</v>
      </c>
      <c r="H66">
        <f t="shared" si="21"/>
        <v>115.50968930382493</v>
      </c>
      <c r="I66">
        <f t="shared" si="21"/>
        <v>124.91781978141594</v>
      </c>
      <c r="J66">
        <f t="shared" si="21"/>
        <v>24.596126371757354</v>
      </c>
      <c r="K66">
        <f t="shared" si="21"/>
        <v>32.5473288532</v>
      </c>
      <c r="L66">
        <f t="shared" si="21"/>
        <v>133.69258131486853</v>
      </c>
      <c r="M66">
        <f t="shared" si="21"/>
        <v>182.25834305839743</v>
      </c>
      <c r="N66">
        <f t="shared" si="21"/>
        <v>240.71757890385004</v>
      </c>
    </row>
    <row r="69" spans="4:17" x14ac:dyDescent="0.25">
      <c r="F69" s="3"/>
      <c r="G69" s="3" t="s">
        <v>12</v>
      </c>
      <c r="H69" s="3" t="s">
        <v>13</v>
      </c>
      <c r="I69" s="3" t="s">
        <v>14</v>
      </c>
      <c r="J69" s="3" t="s">
        <v>15</v>
      </c>
      <c r="K69" s="3" t="s">
        <v>16</v>
      </c>
      <c r="L69" s="3" t="s">
        <v>17</v>
      </c>
      <c r="M69" s="3" t="s">
        <v>18</v>
      </c>
      <c r="N69" s="3" t="s">
        <v>19</v>
      </c>
      <c r="O69" s="3"/>
      <c r="P69" s="3" t="s">
        <v>20</v>
      </c>
      <c r="Q69" s="3"/>
    </row>
    <row r="70" spans="4:17" x14ac:dyDescent="0.25">
      <c r="F70" t="s">
        <v>28</v>
      </c>
      <c r="G70">
        <f t="shared" ref="G70" si="22">AVERAGE(G63:G66)</f>
        <v>99.999999999999986</v>
      </c>
      <c r="H70">
        <f>AVERAGE(H63:H66)</f>
        <v>128.95464967714781</v>
      </c>
      <c r="I70">
        <f t="shared" ref="I70:N70" si="23">AVERAGE(I63:I66)</f>
        <v>162.70913248938965</v>
      </c>
      <c r="J70">
        <f t="shared" si="23"/>
        <v>68.682103664075214</v>
      </c>
      <c r="K70">
        <f t="shared" si="23"/>
        <v>84.982382744135236</v>
      </c>
      <c r="L70">
        <f t="shared" si="23"/>
        <v>128.12839925568682</v>
      </c>
      <c r="M70">
        <f t="shared" si="23"/>
        <v>177.19789564813033</v>
      </c>
      <c r="N70">
        <f t="shared" si="23"/>
        <v>257.1705932002551</v>
      </c>
    </row>
    <row r="71" spans="4:17" x14ac:dyDescent="0.25">
      <c r="F71" t="s">
        <v>30</v>
      </c>
      <c r="G71">
        <f t="shared" ref="G71" si="24">MEDIAN(G63:G66)</f>
        <v>97.291809489918208</v>
      </c>
      <c r="H71">
        <f>MEDIAN(H63:H66)</f>
        <v>118.23470087297557</v>
      </c>
      <c r="I71">
        <f t="shared" ref="I71:N71" si="25">MEDIAN(I63:I66)</f>
        <v>135.48593049239352</v>
      </c>
      <c r="J71">
        <f t="shared" si="25"/>
        <v>81.439643423451841</v>
      </c>
      <c r="K71">
        <f t="shared" si="25"/>
        <v>98.64063414645085</v>
      </c>
      <c r="L71">
        <f t="shared" si="25"/>
        <v>127.88954021690942</v>
      </c>
      <c r="M71">
        <f t="shared" si="25"/>
        <v>181.72455478394653</v>
      </c>
      <c r="N71">
        <f t="shared" si="25"/>
        <v>257.05284578677322</v>
      </c>
    </row>
    <row r="72" spans="4:17" x14ac:dyDescent="0.25">
      <c r="F72" t="s">
        <v>32</v>
      </c>
      <c r="G72">
        <f t="shared" ref="G72" si="26">STDEV(G63:G66)</f>
        <v>9.5596184644770155</v>
      </c>
      <c r="H72">
        <f>STDEV(H63:H66)</f>
        <v>23.352529631602842</v>
      </c>
      <c r="I72">
        <f t="shared" ref="I72:N72" si="27">STDEV(I63:I66)</f>
        <v>66.26966314231818</v>
      </c>
      <c r="J72">
        <f t="shared" si="27"/>
        <v>29.563582831472029</v>
      </c>
      <c r="K72">
        <f t="shared" si="27"/>
        <v>35.404202726208247</v>
      </c>
      <c r="L72">
        <f t="shared" si="27"/>
        <v>10.629238011739407</v>
      </c>
      <c r="M72">
        <f t="shared" si="27"/>
        <v>11.724699458758773</v>
      </c>
      <c r="N72">
        <f t="shared" si="27"/>
        <v>19.442249666353216</v>
      </c>
    </row>
    <row r="73" spans="4:17" x14ac:dyDescent="0.25">
      <c r="F73" t="s">
        <v>33</v>
      </c>
      <c r="G73">
        <f t="shared" ref="G73:N73" si="28">G72/G70*100</f>
        <v>9.5596184644770172</v>
      </c>
      <c r="H73">
        <f t="shared" si="28"/>
        <v>18.109102455838912</v>
      </c>
      <c r="I73">
        <f t="shared" si="28"/>
        <v>40.728914307646292</v>
      </c>
      <c r="J73">
        <f t="shared" si="28"/>
        <v>43.044084636760367</v>
      </c>
      <c r="K73">
        <f t="shared" si="28"/>
        <v>41.660637867501478</v>
      </c>
      <c r="L73">
        <f t="shared" si="28"/>
        <v>8.2957705500778278</v>
      </c>
      <c r="M73">
        <f t="shared" si="28"/>
        <v>6.6167261275162232</v>
      </c>
      <c r="N73">
        <f t="shared" si="28"/>
        <v>7.5600594237513823</v>
      </c>
    </row>
    <row r="76" spans="4:17" x14ac:dyDescent="0.25">
      <c r="D76" t="s">
        <v>36</v>
      </c>
      <c r="G76">
        <f>G47/$H$54*100</f>
        <v>75.494533334802028</v>
      </c>
      <c r="H76">
        <f t="shared" ref="H76:N76" si="29">H47/$H$54*100</f>
        <v>127.05203578855466</v>
      </c>
      <c r="I76">
        <f t="shared" si="29"/>
        <v>113.26000386107327</v>
      </c>
      <c r="J76">
        <f t="shared" si="29"/>
        <v>61.597452387343331</v>
      </c>
      <c r="K76">
        <f t="shared" si="29"/>
        <v>85.379576545777198</v>
      </c>
      <c r="L76">
        <f t="shared" si="29"/>
        <v>108.57732205003281</v>
      </c>
      <c r="M76">
        <f t="shared" si="29"/>
        <v>143.85987898492041</v>
      </c>
      <c r="N76">
        <f t="shared" si="29"/>
        <v>212.95291519726553</v>
      </c>
    </row>
    <row r="77" spans="4:17" x14ac:dyDescent="0.25">
      <c r="G77">
        <f t="shared" ref="G77:N79" si="30">G48/$H$54*100</f>
        <v>71.067169340527528</v>
      </c>
      <c r="H77">
        <f t="shared" si="30"/>
        <v>93.282602154664417</v>
      </c>
      <c r="I77">
        <f t="shared" si="30"/>
        <v>92.487429771657531</v>
      </c>
      <c r="J77">
        <f t="shared" si="30"/>
        <v>64.709964409716704</v>
      </c>
      <c r="K77">
        <f t="shared" si="30"/>
        <v>77.932922838248274</v>
      </c>
      <c r="L77">
        <f t="shared" si="30"/>
        <v>94.673979902707941</v>
      </c>
      <c r="M77">
        <f t="shared" si="30"/>
        <v>140.50735430100951</v>
      </c>
      <c r="N77">
        <f t="shared" si="30"/>
        <v>212.00329988422578</v>
      </c>
    </row>
    <row r="78" spans="4:17" x14ac:dyDescent="0.25">
      <c r="G78">
        <f t="shared" si="30"/>
        <v>88.226335418274232</v>
      </c>
      <c r="H78">
        <f t="shared" si="30"/>
        <v>90.09147728952658</v>
      </c>
      <c r="I78">
        <f t="shared" si="30"/>
        <v>202.08486360729756</v>
      </c>
      <c r="J78">
        <f t="shared" si="30"/>
        <v>67.661772302191011</v>
      </c>
      <c r="K78">
        <f t="shared" si="30"/>
        <v>75.052075210924173</v>
      </c>
      <c r="L78">
        <f t="shared" si="30"/>
        <v>90.511673369435712</v>
      </c>
      <c r="M78">
        <f t="shared" si="30"/>
        <v>123.94161083280338</v>
      </c>
      <c r="N78">
        <f t="shared" si="30"/>
        <v>186.08401950479708</v>
      </c>
    </row>
    <row r="79" spans="4:17" x14ac:dyDescent="0.25">
      <c r="G79">
        <f t="shared" si="30"/>
        <v>75.398528270187015</v>
      </c>
      <c r="H79">
        <f t="shared" si="30"/>
        <v>89.573884767254384</v>
      </c>
      <c r="I79">
        <f t="shared" si="30"/>
        <v>96.86957398912061</v>
      </c>
      <c r="J79">
        <f t="shared" si="30"/>
        <v>19.073469962763244</v>
      </c>
      <c r="K79">
        <f t="shared" si="30"/>
        <v>25.239360453218112</v>
      </c>
      <c r="L79">
        <f t="shared" si="30"/>
        <v>103.67410686592744</v>
      </c>
      <c r="M79">
        <f t="shared" si="30"/>
        <v>141.33522406109537</v>
      </c>
      <c r="N79">
        <f t="shared" si="30"/>
        <v>186.66839815897532</v>
      </c>
    </row>
    <row r="81" spans="4:19" x14ac:dyDescent="0.25">
      <c r="S81" s="22"/>
    </row>
    <row r="82" spans="4:19" x14ac:dyDescent="0.25">
      <c r="F82" s="3"/>
      <c r="G82" s="3" t="s">
        <v>12</v>
      </c>
      <c r="H82" s="3" t="s">
        <v>13</v>
      </c>
      <c r="I82" s="3" t="s">
        <v>14</v>
      </c>
      <c r="J82" s="3" t="s">
        <v>15</v>
      </c>
      <c r="K82" s="3" t="s">
        <v>16</v>
      </c>
      <c r="L82" s="3" t="s">
        <v>17</v>
      </c>
      <c r="M82" s="3" t="s">
        <v>18</v>
      </c>
      <c r="N82" s="3" t="s">
        <v>19</v>
      </c>
      <c r="O82" s="3"/>
      <c r="P82" s="3" t="s">
        <v>20</v>
      </c>
      <c r="Q82" s="3"/>
      <c r="S82" s="23"/>
    </row>
    <row r="83" spans="4:19" x14ac:dyDescent="0.25">
      <c r="F83" t="s">
        <v>28</v>
      </c>
      <c r="G83">
        <f>AVERAGE(G76:G79)</f>
        <v>77.546641590947701</v>
      </c>
      <c r="H83">
        <f t="shared" ref="H83:M83" si="31">AVERAGE(H76:H79)</f>
        <v>100.00000000000003</v>
      </c>
      <c r="I83">
        <f t="shared" si="31"/>
        <v>126.17546780728725</v>
      </c>
      <c r="J83">
        <f t="shared" si="31"/>
        <v>53.26066476550357</v>
      </c>
      <c r="K83">
        <f t="shared" si="31"/>
        <v>65.900983762041946</v>
      </c>
      <c r="L83">
        <f t="shared" si="31"/>
        <v>99.359270547025972</v>
      </c>
      <c r="M83">
        <f t="shared" si="31"/>
        <v>137.41101704495716</v>
      </c>
      <c r="N83">
        <f>AVERAGE(N76:N79)</f>
        <v>199.42715818631592</v>
      </c>
    </row>
    <row r="84" spans="4:19" x14ac:dyDescent="0.25">
      <c r="F84" t="s">
        <v>30</v>
      </c>
      <c r="G84">
        <f>MEDIAN(G76:G79)</f>
        <v>75.446530802494522</v>
      </c>
      <c r="H84">
        <f t="shared" ref="H84:N84" si="32">MEDIAN(H76:H79)</f>
        <v>91.687039722095506</v>
      </c>
      <c r="I84">
        <f t="shared" si="32"/>
        <v>105.06478892509693</v>
      </c>
      <c r="J84">
        <f t="shared" si="32"/>
        <v>63.153708398530014</v>
      </c>
      <c r="K84">
        <f t="shared" si="32"/>
        <v>76.492499024586223</v>
      </c>
      <c r="L84">
        <f t="shared" si="32"/>
        <v>99.174043384317685</v>
      </c>
      <c r="M84">
        <f t="shared" si="32"/>
        <v>140.92128918105243</v>
      </c>
      <c r="N84">
        <f t="shared" si="32"/>
        <v>199.33584902160055</v>
      </c>
    </row>
    <row r="85" spans="4:19" x14ac:dyDescent="0.25">
      <c r="F85" t="s">
        <v>32</v>
      </c>
      <c r="G85">
        <f>STDEV(G76:G79)</f>
        <v>7.4131630681100456</v>
      </c>
      <c r="H85">
        <f t="shared" ref="H85:N85" si="33">STDEV(H76:H79)</f>
        <v>18.109102455838851</v>
      </c>
      <c r="I85">
        <f t="shared" si="33"/>
        <v>51.389898160501865</v>
      </c>
      <c r="J85">
        <f t="shared" si="33"/>
        <v>22.925565619764551</v>
      </c>
      <c r="K85">
        <f t="shared" si="33"/>
        <v>27.454770196225223</v>
      </c>
      <c r="L85">
        <f t="shared" si="33"/>
        <v>8.2426171048123411</v>
      </c>
      <c r="M85">
        <f t="shared" si="33"/>
        <v>9.0921106668994405</v>
      </c>
      <c r="N85">
        <f t="shared" si="33"/>
        <v>15.07681166598416</v>
      </c>
    </row>
    <row r="86" spans="4:19" x14ac:dyDescent="0.25">
      <c r="F86" t="s">
        <v>33</v>
      </c>
      <c r="G86">
        <f>G85/G83*100</f>
        <v>9.5596184644770119</v>
      </c>
      <c r="H86">
        <f t="shared" ref="H86:N86" si="34">H85/H83*100</f>
        <v>18.109102455838848</v>
      </c>
      <c r="I86">
        <f t="shared" si="34"/>
        <v>40.728914307646299</v>
      </c>
      <c r="J86">
        <f t="shared" si="34"/>
        <v>43.044084636760346</v>
      </c>
      <c r="K86">
        <f t="shared" si="34"/>
        <v>41.660637867501443</v>
      </c>
      <c r="L86">
        <f t="shared" si="34"/>
        <v>8.2957705500778349</v>
      </c>
      <c r="M86">
        <f t="shared" si="34"/>
        <v>6.6167261275162144</v>
      </c>
      <c r="N86">
        <f t="shared" si="34"/>
        <v>7.560059423751385</v>
      </c>
    </row>
    <row r="89" spans="4:19" x14ac:dyDescent="0.25">
      <c r="D89" t="s">
        <v>49</v>
      </c>
      <c r="G89">
        <f>G47/$S$47*100</f>
        <v>85.041916488327587</v>
      </c>
      <c r="H89">
        <f t="shared" ref="H89:N89" si="35">H47/$S$47*100</f>
        <v>143.11961595001236</v>
      </c>
      <c r="I89">
        <f t="shared" si="35"/>
        <v>127.58338073441526</v>
      </c>
      <c r="J89">
        <f t="shared" si="35"/>
        <v>69.387347274367031</v>
      </c>
      <c r="K89">
        <f t="shared" si="35"/>
        <v>96.177067367440756</v>
      </c>
      <c r="L89">
        <f t="shared" si="35"/>
        <v>122.30850561531395</v>
      </c>
      <c r="M89">
        <f t="shared" si="35"/>
        <v>162.05305568816252</v>
      </c>
      <c r="N89">
        <f t="shared" si="35"/>
        <v>239.8839125190448</v>
      </c>
    </row>
    <row r="90" spans="4:19" x14ac:dyDescent="0.25">
      <c r="G90">
        <f t="shared" ref="G90:N90" si="36">G48/$S$47*100</f>
        <v>80.054647842069798</v>
      </c>
      <c r="H90">
        <f t="shared" si="36"/>
        <v>105.07954565491535</v>
      </c>
      <c r="I90">
        <f t="shared" si="36"/>
        <v>104.18381214412453</v>
      </c>
      <c r="J90">
        <f t="shared" si="36"/>
        <v>72.893481768923479</v>
      </c>
      <c r="K90">
        <f t="shared" si="36"/>
        <v>87.788675854313325</v>
      </c>
      <c r="L90">
        <f t="shared" si="36"/>
        <v>106.64688338158339</v>
      </c>
      <c r="M90">
        <f t="shared" si="36"/>
        <v>158.2765554357558</v>
      </c>
      <c r="N90">
        <f t="shared" si="36"/>
        <v>238.81420452059379</v>
      </c>
    </row>
    <row r="91" spans="4:19" x14ac:dyDescent="0.25">
      <c r="G91">
        <f t="shared" ref="G91:N91" si="37">G49/$S$47*100</f>
        <v>99.383840356203606</v>
      </c>
      <c r="H91">
        <f t="shared" si="37"/>
        <v>101.48485657880212</v>
      </c>
      <c r="I91">
        <f>I49/$S$47*100</f>
        <v>227.64143753604057</v>
      </c>
      <c r="J91">
        <f t="shared" si="37"/>
        <v>76.218588756049755</v>
      </c>
      <c r="K91">
        <f t="shared" si="37"/>
        <v>84.543503091247132</v>
      </c>
      <c r="L91">
        <f t="shared" si="37"/>
        <v>101.9581925722559</v>
      </c>
      <c r="M91">
        <f t="shared" si="37"/>
        <v>139.61583246204594</v>
      </c>
      <c r="N91">
        <f t="shared" si="37"/>
        <v>209.61705367935798</v>
      </c>
    </row>
    <row r="92" spans="4:19" x14ac:dyDescent="0.25">
      <c r="G92">
        <f t="shared" ref="G92:N92" si="38">G50/$S$47*100</f>
        <v>84.93377018518747</v>
      </c>
      <c r="H92">
        <f t="shared" si="38"/>
        <v>100.90180694448161</v>
      </c>
      <c r="I92">
        <f t="shared" si="38"/>
        <v>109.12014231426559</v>
      </c>
      <c r="J92">
        <f t="shared" si="38"/>
        <v>21.485588003074582</v>
      </c>
      <c r="K92">
        <f t="shared" si="38"/>
        <v>28.43124513880408</v>
      </c>
      <c r="L92">
        <f t="shared" si="38"/>
        <v>116.78520746653571</v>
      </c>
      <c r="M92">
        <f t="shared" si="38"/>
        <v>159.20912138312326</v>
      </c>
      <c r="N92">
        <f t="shared" si="38"/>
        <v>210.27533552455853</v>
      </c>
    </row>
    <row r="95" spans="4:19" x14ac:dyDescent="0.25">
      <c r="F95" s="3"/>
      <c r="G95" s="3" t="s">
        <v>12</v>
      </c>
      <c r="H95" s="3" t="s">
        <v>13</v>
      </c>
      <c r="I95" s="3" t="s">
        <v>14</v>
      </c>
      <c r="J95" s="20" t="s">
        <v>15</v>
      </c>
      <c r="K95" s="3" t="s">
        <v>16</v>
      </c>
      <c r="L95" s="3" t="s">
        <v>17</v>
      </c>
      <c r="M95" s="3" t="s">
        <v>18</v>
      </c>
      <c r="N95" s="3" t="s">
        <v>19</v>
      </c>
    </row>
    <row r="96" spans="4:19" x14ac:dyDescent="0.25">
      <c r="F96" t="s">
        <v>28</v>
      </c>
      <c r="G96">
        <f>AVERAGE(G89:G92)</f>
        <v>87.353543717947119</v>
      </c>
      <c r="H96">
        <f>AVERAGE(H89:H92)</f>
        <v>112.64645628205287</v>
      </c>
      <c r="I96">
        <f>AVERAGE(I89:I92)</f>
        <v>142.13219318221149</v>
      </c>
      <c r="J96" s="21">
        <f t="shared" ref="J96:M96" si="39">AVERAGE(J89:J92)</f>
        <v>59.996251450603715</v>
      </c>
      <c r="K96">
        <f t="shared" si="39"/>
        <v>74.235122862951314</v>
      </c>
      <c r="L96">
        <f t="shared" si="39"/>
        <v>111.92469725892224</v>
      </c>
      <c r="M96">
        <f t="shared" si="39"/>
        <v>154.78864124227186</v>
      </c>
      <c r="N96">
        <f>AVERAGE(N89:N92)</f>
        <v>224.64762656088877</v>
      </c>
    </row>
    <row r="97" spans="6:14" x14ac:dyDescent="0.25">
      <c r="F97" t="s">
        <v>30</v>
      </c>
      <c r="G97">
        <f>MEDIAN(G89:G92)</f>
        <v>84.987843336757521</v>
      </c>
      <c r="H97">
        <f t="shared" ref="H97:N97" si="40">MEDIAN(H89:H92)</f>
        <v>103.28220111685874</v>
      </c>
      <c r="I97">
        <f t="shared" si="40"/>
        <v>118.35176152434042</v>
      </c>
      <c r="J97" s="21">
        <f t="shared" si="40"/>
        <v>71.140414521645255</v>
      </c>
      <c r="K97">
        <f t="shared" si="40"/>
        <v>86.166089472780229</v>
      </c>
      <c r="L97">
        <f t="shared" si="40"/>
        <v>111.71604542405956</v>
      </c>
      <c r="M97">
        <f t="shared" si="40"/>
        <v>158.74283840943951</v>
      </c>
      <c r="N97">
        <f t="shared" si="40"/>
        <v>224.54477002257616</v>
      </c>
    </row>
    <row r="98" spans="6:14" x14ac:dyDescent="0.25">
      <c r="F98" t="s">
        <v>32</v>
      </c>
      <c r="G98">
        <f>STDEV(G89:G92)</f>
        <v>8.35066549463588</v>
      </c>
      <c r="H98">
        <f t="shared" ref="H98:N98" si="41">STDEV(H89:H92)</f>
        <v>20.399262180988707</v>
      </c>
      <c r="I98">
        <f t="shared" si="41"/>
        <v>57.88889916476122</v>
      </c>
      <c r="J98" s="21">
        <f t="shared" si="41"/>
        <v>25.824837253281402</v>
      </c>
      <c r="K98">
        <f t="shared" si="41"/>
        <v>30.926825706428993</v>
      </c>
      <c r="L98">
        <f t="shared" si="41"/>
        <v>9.2850160734694427</v>
      </c>
      <c r="M98">
        <f t="shared" si="41"/>
        <v>10.241940467504742</v>
      </c>
      <c r="N98">
        <f t="shared" si="41"/>
        <v>16.983494062050266</v>
      </c>
    </row>
    <row r="99" spans="6:14" x14ac:dyDescent="0.25">
      <c r="F99" t="s">
        <v>33</v>
      </c>
      <c r="G99">
        <f>G98/G96*100</f>
        <v>9.5596184644770208</v>
      </c>
      <c r="H99">
        <f>H98/H96*100</f>
        <v>18.10910245583888</v>
      </c>
      <c r="I99">
        <f t="shared" ref="I99:N99" si="42">I98/I96*100</f>
        <v>40.728914307646299</v>
      </c>
      <c r="J99" s="21">
        <f t="shared" si="42"/>
        <v>43.044084636760317</v>
      </c>
      <c r="K99">
        <f t="shared" si="42"/>
        <v>41.660637867501542</v>
      </c>
      <c r="L99">
        <f t="shared" si="42"/>
        <v>8.2957705500778331</v>
      </c>
      <c r="M99">
        <f t="shared" si="42"/>
        <v>6.6167261275162144</v>
      </c>
      <c r="N99">
        <f t="shared" si="42"/>
        <v>7.5600594237513734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autoPict="0" r:id="rId4">
            <anchor moveWithCells="1">
              <from>
                <xdr:col>0</xdr:col>
                <xdr:colOff>85725</xdr:colOff>
                <xdr:row>89</xdr:row>
                <xdr:rowOff>104775</xdr:rowOff>
              </from>
              <to>
                <xdr:col>4</xdr:col>
                <xdr:colOff>561975</xdr:colOff>
                <xdr:row>103</xdr:row>
                <xdr:rowOff>152400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A2E6-A172-4405-B8A3-C18234E08923}">
  <dimension ref="A1:W53"/>
  <sheetViews>
    <sheetView workbookViewId="0">
      <selection sqref="A1:C8"/>
    </sheetView>
  </sheetViews>
  <sheetFormatPr baseColWidth="10" defaultRowHeight="15" x14ac:dyDescent="0.25"/>
  <sheetData>
    <row r="1" spans="1:23" x14ac:dyDescent="0.25">
      <c r="A1" s="1" t="s">
        <v>61</v>
      </c>
    </row>
    <row r="2" spans="1:23" x14ac:dyDescent="0.25">
      <c r="A2" t="s">
        <v>21</v>
      </c>
      <c r="C2" t="s">
        <v>22</v>
      </c>
    </row>
    <row r="3" spans="1:23" x14ac:dyDescent="0.25">
      <c r="A3" t="s">
        <v>23</v>
      </c>
      <c r="C3" s="2">
        <v>43807</v>
      </c>
      <c r="P3" s="24"/>
      <c r="Q3" s="24"/>
      <c r="R3" s="24"/>
      <c r="S3" s="24"/>
      <c r="T3" s="24"/>
      <c r="U3" s="24"/>
      <c r="V3" s="24"/>
      <c r="W3" s="24"/>
    </row>
    <row r="4" spans="1:23" x14ac:dyDescent="0.25">
      <c r="A4" t="s">
        <v>24</v>
      </c>
      <c r="C4" t="s">
        <v>25</v>
      </c>
      <c r="R4" s="24"/>
      <c r="S4" s="24"/>
      <c r="T4" s="24"/>
      <c r="U4" s="24"/>
      <c r="V4" s="24"/>
      <c r="W4" s="24"/>
    </row>
    <row r="5" spans="1:23" x14ac:dyDescent="0.25">
      <c r="A5" t="s">
        <v>26</v>
      </c>
      <c r="C5" t="s">
        <v>62</v>
      </c>
      <c r="R5" s="24"/>
      <c r="S5" s="24"/>
      <c r="T5" s="24"/>
      <c r="U5" s="24"/>
      <c r="V5" s="24"/>
      <c r="W5" s="24"/>
    </row>
    <row r="6" spans="1:23" x14ac:dyDescent="0.25">
      <c r="A6" t="s">
        <v>9</v>
      </c>
      <c r="C6" s="2">
        <v>43867</v>
      </c>
      <c r="R6" s="24"/>
      <c r="S6" s="24"/>
      <c r="T6" s="24"/>
      <c r="U6" s="24"/>
      <c r="V6" s="24"/>
      <c r="W6" s="24"/>
    </row>
    <row r="7" spans="1:23" x14ac:dyDescent="0.25">
      <c r="A7" t="s">
        <v>10</v>
      </c>
      <c r="C7" t="s">
        <v>11</v>
      </c>
      <c r="R7" s="24"/>
      <c r="S7" s="24"/>
      <c r="T7" s="24"/>
      <c r="U7" s="24"/>
      <c r="V7" s="24"/>
      <c r="W7" s="24"/>
    </row>
    <row r="8" spans="1:23" x14ac:dyDescent="0.25">
      <c r="A8" s="1" t="s">
        <v>27</v>
      </c>
      <c r="R8" s="24"/>
      <c r="S8" s="24"/>
      <c r="T8" s="24"/>
      <c r="U8" s="24"/>
      <c r="V8" s="24"/>
      <c r="W8" s="24"/>
    </row>
    <row r="9" spans="1:23" x14ac:dyDescent="0.25">
      <c r="R9" s="24"/>
      <c r="S9" s="24"/>
      <c r="T9" s="24"/>
      <c r="U9" s="24"/>
      <c r="V9" s="24"/>
      <c r="W9" s="24"/>
    </row>
    <row r="10" spans="1:23" x14ac:dyDescent="0.25">
      <c r="R10" s="24"/>
      <c r="S10" s="24"/>
      <c r="T10" s="24"/>
      <c r="U10" s="24"/>
      <c r="V10" s="24"/>
      <c r="W10" s="24"/>
    </row>
    <row r="11" spans="1:23" x14ac:dyDescent="0.25">
      <c r="R11" s="24"/>
      <c r="S11" s="24"/>
      <c r="T11" s="24"/>
      <c r="U11" s="24"/>
      <c r="V11" s="24"/>
      <c r="W11" s="24"/>
    </row>
    <row r="12" spans="1:23" x14ac:dyDescent="0.25">
      <c r="R12" s="24"/>
      <c r="S12" s="24"/>
      <c r="T12" s="24"/>
      <c r="U12" s="24"/>
      <c r="V12" s="24"/>
      <c r="W12" s="24"/>
    </row>
    <row r="13" spans="1:23" x14ac:dyDescent="0.25">
      <c r="R13" s="24"/>
      <c r="S13" s="24"/>
      <c r="T13" s="24"/>
      <c r="U13" s="24"/>
      <c r="V13" s="24"/>
      <c r="W13" s="24"/>
    </row>
    <row r="14" spans="1:23" x14ac:dyDescent="0.25">
      <c r="A14" s="1" t="s">
        <v>8</v>
      </c>
      <c r="N14" s="24"/>
      <c r="O14" s="24"/>
      <c r="R14" s="24"/>
      <c r="S14" s="24"/>
      <c r="T14" s="24"/>
      <c r="U14" s="24"/>
      <c r="V14" s="24"/>
      <c r="W14" s="24"/>
    </row>
    <row r="15" spans="1:23" x14ac:dyDescent="0.25">
      <c r="A15" t="s">
        <v>34</v>
      </c>
      <c r="N15" s="24"/>
      <c r="O15" s="24"/>
      <c r="R15" s="24"/>
      <c r="S15" s="24"/>
      <c r="T15" s="24"/>
      <c r="U15" s="24"/>
      <c r="V15" s="24"/>
      <c r="W15" s="24"/>
    </row>
    <row r="16" spans="1:23" x14ac:dyDescent="0.25">
      <c r="D16" s="3" t="s">
        <v>12</v>
      </c>
      <c r="E16" s="3" t="s">
        <v>13</v>
      </c>
      <c r="F16" s="3" t="s">
        <v>14</v>
      </c>
      <c r="G16" s="3" t="s">
        <v>15</v>
      </c>
      <c r="H16" s="3" t="s">
        <v>16</v>
      </c>
      <c r="I16" s="3" t="s">
        <v>17</v>
      </c>
      <c r="J16" s="3" t="s">
        <v>18</v>
      </c>
      <c r="K16" s="3" t="s">
        <v>19</v>
      </c>
      <c r="L16" s="3" t="s">
        <v>20</v>
      </c>
      <c r="N16" s="24"/>
      <c r="O16" s="24"/>
      <c r="R16" s="24"/>
      <c r="S16" s="24"/>
      <c r="T16" s="24"/>
      <c r="U16" s="24"/>
      <c r="V16" s="24"/>
      <c r="W16" s="24"/>
    </row>
    <row r="17" spans="1:15" x14ac:dyDescent="0.25">
      <c r="N17" s="24"/>
      <c r="O17" s="24"/>
    </row>
    <row r="18" spans="1:15" x14ac:dyDescent="0.25">
      <c r="N18" s="24"/>
      <c r="O18" s="24"/>
    </row>
    <row r="19" spans="1:15" x14ac:dyDescent="0.25">
      <c r="D19">
        <v>0.23981981000000002</v>
      </c>
      <c r="E19">
        <v>0.29967691000000002</v>
      </c>
      <c r="F19">
        <v>0.29443551000000001</v>
      </c>
      <c r="G19">
        <v>0.17839481000000001</v>
      </c>
      <c r="H19">
        <v>0.30530951000000001</v>
      </c>
      <c r="I19">
        <v>0.25773860999999998</v>
      </c>
      <c r="J19">
        <v>0.20673840999999998</v>
      </c>
      <c r="K19">
        <v>0.15965780999999998</v>
      </c>
      <c r="N19" s="24"/>
      <c r="O19" s="24"/>
    </row>
    <row r="20" spans="1:15" x14ac:dyDescent="0.25">
      <c r="D20">
        <v>0.23555230999999999</v>
      </c>
      <c r="E20">
        <v>0.32474541000000001</v>
      </c>
      <c r="F20">
        <v>0.29416630999999999</v>
      </c>
      <c r="G20">
        <v>0.24998610999999998</v>
      </c>
      <c r="H20">
        <v>0.27347910999999997</v>
      </c>
      <c r="I20">
        <v>0.24385431000000002</v>
      </c>
      <c r="J20">
        <v>0.23477121000000001</v>
      </c>
      <c r="K20">
        <v>0.20000070999999997</v>
      </c>
      <c r="N20" s="24"/>
      <c r="O20" s="24"/>
    </row>
    <row r="21" spans="1:15" x14ac:dyDescent="0.25">
      <c r="D21">
        <v>0.24712510999999998</v>
      </c>
      <c r="E21">
        <v>0.29214221000000001</v>
      </c>
      <c r="F21">
        <v>0.36548040999999998</v>
      </c>
      <c r="G21">
        <v>0.22949290999999999</v>
      </c>
      <c r="H21">
        <v>0.27466650999999997</v>
      </c>
      <c r="I21">
        <v>0.22134681</v>
      </c>
      <c r="J21">
        <v>0.19600591000000001</v>
      </c>
      <c r="K21">
        <v>0.18549740999999997</v>
      </c>
      <c r="N21" s="24"/>
      <c r="O21" s="24"/>
    </row>
    <row r="22" spans="1:15" x14ac:dyDescent="0.25">
      <c r="D22">
        <v>0.22131930999999999</v>
      </c>
      <c r="E22">
        <v>0.28302491000000002</v>
      </c>
      <c r="F22">
        <v>0.30060430999999999</v>
      </c>
      <c r="G22">
        <v>0.18025060999999998</v>
      </c>
      <c r="H22">
        <v>0.23780781000000001</v>
      </c>
      <c r="I22">
        <v>0.19085741000000001</v>
      </c>
      <c r="J22">
        <v>0.18470820999999998</v>
      </c>
      <c r="K22">
        <v>0.16362920999999997</v>
      </c>
      <c r="N22" s="24"/>
      <c r="O22" s="24"/>
    </row>
    <row r="23" spans="1:15" x14ac:dyDescent="0.25">
      <c r="N23" s="24"/>
      <c r="O23" s="24"/>
    </row>
    <row r="24" spans="1:15" x14ac:dyDescent="0.25">
      <c r="N24" s="24"/>
      <c r="O24" s="24"/>
    </row>
    <row r="25" spans="1:15" x14ac:dyDescent="0.25">
      <c r="A25" s="1" t="s">
        <v>46</v>
      </c>
      <c r="N25" s="24"/>
      <c r="O25" s="24"/>
    </row>
    <row r="26" spans="1:15" x14ac:dyDescent="0.25">
      <c r="A26" t="s">
        <v>34</v>
      </c>
      <c r="N26" s="24"/>
      <c r="O26" s="24"/>
    </row>
    <row r="27" spans="1:15" x14ac:dyDescent="0.25">
      <c r="D27" s="3" t="s">
        <v>12</v>
      </c>
      <c r="E27" s="3" t="s">
        <v>13</v>
      </c>
      <c r="F27" s="3" t="s">
        <v>14</v>
      </c>
      <c r="G27" s="3" t="s">
        <v>15</v>
      </c>
      <c r="H27" s="3" t="s">
        <v>16</v>
      </c>
      <c r="I27" s="3" t="s">
        <v>17</v>
      </c>
      <c r="J27" s="3" t="s">
        <v>18</v>
      </c>
      <c r="K27" s="3" t="s">
        <v>19</v>
      </c>
      <c r="L27" s="3" t="s">
        <v>20</v>
      </c>
    </row>
    <row r="30" spans="1:15" x14ac:dyDescent="0.25">
      <c r="D30">
        <v>1085.1766666666667</v>
      </c>
      <c r="E30">
        <v>1826.2766666666666</v>
      </c>
      <c r="F30">
        <v>1628.0266666666666</v>
      </c>
      <c r="G30">
        <v>885.41666666666652</v>
      </c>
      <c r="H30">
        <v>1227.2666666666664</v>
      </c>
      <c r="I30">
        <v>1560.7166666666667</v>
      </c>
      <c r="J30">
        <v>2067.876666666667</v>
      </c>
      <c r="K30">
        <v>3061.0366666666669</v>
      </c>
    </row>
    <row r="31" spans="1:15" x14ac:dyDescent="0.25">
      <c r="D31">
        <v>1021.5366666666664</v>
      </c>
      <c r="E31">
        <v>1340.8666666666668</v>
      </c>
      <c r="F31">
        <v>1329.4366666666665</v>
      </c>
      <c r="G31">
        <v>930.15666666666675</v>
      </c>
      <c r="H31">
        <v>1120.2266666666665</v>
      </c>
      <c r="I31">
        <v>1360.8666666666668</v>
      </c>
      <c r="J31">
        <v>2019.6866666666665</v>
      </c>
      <c r="K31">
        <v>3047.3866666666663</v>
      </c>
    </row>
    <row r="32" spans="1:15" x14ac:dyDescent="0.25">
      <c r="D32">
        <v>1268.1866666666665</v>
      </c>
      <c r="E32">
        <v>1294.9966666666664</v>
      </c>
      <c r="F32">
        <v>2904.8166666666666</v>
      </c>
      <c r="G32">
        <v>972.58666666666659</v>
      </c>
      <c r="H32">
        <v>1078.8166666666666</v>
      </c>
      <c r="I32">
        <v>1301.0366666666664</v>
      </c>
      <c r="J32">
        <v>1781.5666666666666</v>
      </c>
      <c r="K32">
        <v>2674.8166666666666</v>
      </c>
    </row>
    <row r="33" spans="1:14" x14ac:dyDescent="0.25">
      <c r="D33">
        <v>1083.7966666666666</v>
      </c>
      <c r="E33">
        <v>1287.5566666666664</v>
      </c>
      <c r="F33">
        <v>1392.4266666666667</v>
      </c>
      <c r="G33">
        <v>274.16666666666652</v>
      </c>
      <c r="H33">
        <v>362.79666666666662</v>
      </c>
      <c r="I33">
        <v>1490.2366666666667</v>
      </c>
      <c r="J33">
        <v>2031.5866666666661</v>
      </c>
      <c r="K33">
        <v>2683.2166666666662</v>
      </c>
    </row>
    <row r="36" spans="1:14" x14ac:dyDescent="0.25">
      <c r="A36" s="1" t="s">
        <v>50</v>
      </c>
    </row>
    <row r="37" spans="1:14" x14ac:dyDescent="0.25">
      <c r="D37">
        <f>D19/D30</f>
        <v>2.2099609894548662E-4</v>
      </c>
      <c r="E37">
        <f t="shared" ref="E37:K37" si="0">E19/E30</f>
        <v>1.6409173673941334E-4</v>
      </c>
      <c r="F37">
        <f t="shared" si="0"/>
        <v>1.8085423047943525E-4</v>
      </c>
      <c r="G37">
        <f t="shared" si="0"/>
        <v>2.0148119717647064E-4</v>
      </c>
      <c r="H37">
        <f t="shared" si="0"/>
        <v>2.4877194035526106E-4</v>
      </c>
      <c r="I37">
        <f t="shared" si="0"/>
        <v>1.6514119154661852E-4</v>
      </c>
      <c r="J37">
        <f t="shared" si="0"/>
        <v>9.9976180075213997E-5</v>
      </c>
      <c r="K37">
        <f t="shared" si="0"/>
        <v>5.2158084788268892E-5</v>
      </c>
    </row>
    <row r="38" spans="1:14" x14ac:dyDescent="0.25">
      <c r="D38">
        <f t="shared" ref="D38:K38" si="1">D20/D31</f>
        <v>2.3058625077905512E-4</v>
      </c>
      <c r="E38">
        <f t="shared" si="1"/>
        <v>2.4219068015711231E-4</v>
      </c>
      <c r="F38">
        <f t="shared" si="1"/>
        <v>2.2127139816112591E-4</v>
      </c>
      <c r="G38">
        <f t="shared" si="1"/>
        <v>2.6875699434145497E-4</v>
      </c>
      <c r="H38">
        <f t="shared" si="1"/>
        <v>2.4412836985372011E-4</v>
      </c>
      <c r="I38">
        <f t="shared" si="1"/>
        <v>1.7919044971341792E-4</v>
      </c>
      <c r="J38">
        <f t="shared" si="1"/>
        <v>1.162414021316838E-4</v>
      </c>
      <c r="K38">
        <f t="shared" si="1"/>
        <v>6.5630237274342162E-5</v>
      </c>
    </row>
    <row r="39" spans="1:14" x14ac:dyDescent="0.25">
      <c r="D39">
        <f t="shared" ref="D39:K39" si="2">D21/D32</f>
        <v>1.9486493313287216E-4</v>
      </c>
      <c r="E39">
        <f t="shared" si="2"/>
        <v>2.2559302083145649E-4</v>
      </c>
      <c r="F39">
        <f t="shared" si="2"/>
        <v>1.2581875276121844E-4</v>
      </c>
      <c r="G39">
        <f t="shared" si="2"/>
        <v>2.3596139847005925E-4</v>
      </c>
      <c r="H39">
        <f t="shared" si="2"/>
        <v>2.5459980225246796E-4</v>
      </c>
      <c r="I39">
        <f t="shared" si="2"/>
        <v>1.7013110827007185E-4</v>
      </c>
      <c r="J39">
        <f t="shared" si="2"/>
        <v>1.1001884670795368E-4</v>
      </c>
      <c r="K39">
        <f t="shared" si="2"/>
        <v>6.9349579098879042E-5</v>
      </c>
    </row>
    <row r="40" spans="1:14" x14ac:dyDescent="0.25">
      <c r="D40">
        <f t="shared" ref="D40:K40" si="3">D22/D33</f>
        <v>2.0420740975398213E-4</v>
      </c>
      <c r="E40">
        <f t="shared" si="3"/>
        <v>2.1981549808811011E-4</v>
      </c>
      <c r="F40">
        <f t="shared" si="3"/>
        <v>2.1588520041749653E-4</v>
      </c>
      <c r="G40">
        <f>G22/G33</f>
        <v>6.5744903343465072E-4</v>
      </c>
      <c r="H40">
        <f t="shared" si="3"/>
        <v>6.5548510184768342E-4</v>
      </c>
      <c r="I40">
        <f t="shared" si="3"/>
        <v>1.2807187896329665E-4</v>
      </c>
      <c r="J40">
        <f t="shared" si="3"/>
        <v>9.0918203505962515E-5</v>
      </c>
      <c r="K40">
        <f t="shared" si="3"/>
        <v>6.0982481225891804E-5</v>
      </c>
      <c r="N40" t="s">
        <v>52</v>
      </c>
    </row>
    <row r="41" spans="1:14" x14ac:dyDescent="0.25">
      <c r="N41">
        <f>AVERAGE(D37:E40)</f>
        <v>2.1279320355343604E-4</v>
      </c>
    </row>
    <row r="43" spans="1:14" x14ac:dyDescent="0.25">
      <c r="A43" s="1" t="s">
        <v>51</v>
      </c>
      <c r="D43">
        <f>D37/$N$41*100</f>
        <v>103.85486719268771</v>
      </c>
      <c r="E43">
        <f>E37/$N$41*100</f>
        <v>77.113241400215628</v>
      </c>
      <c r="F43">
        <f>F37/$N$41*100</f>
        <v>84.990604708866854</v>
      </c>
      <c r="G43">
        <f>G37/$N$41*100</f>
        <v>94.684037747415758</v>
      </c>
      <c r="H43">
        <f>H37/$N$41*100</f>
        <v>116.90784113449853</v>
      </c>
      <c r="I43">
        <f>I37/$N$41*100</f>
        <v>77.606422004520795</v>
      </c>
      <c r="J43">
        <f>J37/$N$41*100</f>
        <v>46.98278817448616</v>
      </c>
      <c r="K43">
        <f>K37/$N$41*100</f>
        <v>24.511161032063271</v>
      </c>
    </row>
    <row r="44" spans="1:14" x14ac:dyDescent="0.25">
      <c r="D44">
        <f>D38/$N$41*100</f>
        <v>108.3616614292622</v>
      </c>
      <c r="E44">
        <f>E38/$N$41*100</f>
        <v>113.81504489465242</v>
      </c>
      <c r="F44">
        <f>F38/$N$41*100</f>
        <v>103.9842412568223</v>
      </c>
      <c r="G44">
        <f>G38/$N$41*100</f>
        <v>126.2996138285805</v>
      </c>
      <c r="H44">
        <f>H38/$N$41*100</f>
        <v>114.72564244393983</v>
      </c>
      <c r="I44">
        <f>I38/$N$41*100</f>
        <v>84.208727873406971</v>
      </c>
      <c r="J44">
        <f>J38/$N$41*100</f>
        <v>54.626463717152305</v>
      </c>
      <c r="K44">
        <f>K38/$N$41*100</f>
        <v>30.842261960618156</v>
      </c>
    </row>
    <row r="45" spans="1:14" x14ac:dyDescent="0.25">
      <c r="D45">
        <f>D39/$N$41*100</f>
        <v>91.574791806702706</v>
      </c>
      <c r="E45">
        <f>E39/$N$41*100</f>
        <v>106.01514384119237</v>
      </c>
      <c r="F45">
        <f>F39/$N$41*100</f>
        <v>59.127242158193823</v>
      </c>
      <c r="G45">
        <f>G39/$N$41*100</f>
        <v>110.88765737332645</v>
      </c>
      <c r="H45">
        <f>H39/$N$41*100</f>
        <v>119.64658551161553</v>
      </c>
      <c r="I45">
        <f>I39/$N$41*100</f>
        <v>79.951382576628674</v>
      </c>
      <c r="J45">
        <f>J39/$N$41*100</f>
        <v>51.702237134808705</v>
      </c>
      <c r="K45">
        <f>K39/$N$41*100</f>
        <v>32.590128792089999</v>
      </c>
    </row>
    <row r="46" spans="1:14" x14ac:dyDescent="0.25">
      <c r="D46">
        <f>D40/$N$41*100</f>
        <v>95.965193598254245</v>
      </c>
      <c r="E46">
        <f>E40/$N$41*100</f>
        <v>103.30005583703272</v>
      </c>
      <c r="F46">
        <f>F40/$N$41*100</f>
        <v>101.45305245300472</v>
      </c>
      <c r="G46" s="25">
        <f>G40/$N$41*100</f>
        <v>308.96148112623058</v>
      </c>
      <c r="H46">
        <f>H40/$N$41*100</f>
        <v>308.03855146768342</v>
      </c>
      <c r="I46">
        <f>I40/$N$41*100</f>
        <v>60.186075882416802</v>
      </c>
      <c r="J46">
        <f>J40/$N$41*100</f>
        <v>42.72608428639564</v>
      </c>
      <c r="K46">
        <f>K40/$N$41*100</f>
        <v>28.658096314893843</v>
      </c>
    </row>
    <row r="49" spans="3:11" x14ac:dyDescent="0.25">
      <c r="C49" s="3"/>
      <c r="D49" s="3" t="s">
        <v>12</v>
      </c>
      <c r="E49" s="3" t="s">
        <v>13</v>
      </c>
      <c r="F49" s="3" t="s">
        <v>14</v>
      </c>
      <c r="G49" s="26" t="s">
        <v>15</v>
      </c>
      <c r="H49" s="3" t="s">
        <v>16</v>
      </c>
      <c r="I49" s="3" t="s">
        <v>17</v>
      </c>
      <c r="J49" s="3" t="s">
        <v>18</v>
      </c>
      <c r="K49" s="3" t="s">
        <v>19</v>
      </c>
    </row>
    <row r="50" spans="3:11" x14ac:dyDescent="0.25">
      <c r="C50" t="s">
        <v>28</v>
      </c>
      <c r="D50">
        <f>AVERAGE(D43:D46)</f>
        <v>99.939128506726718</v>
      </c>
      <c r="E50">
        <f t="shared" ref="E50:K50" si="4">AVERAGE(E43:E46)</f>
        <v>100.06087149327328</v>
      </c>
      <c r="F50">
        <f t="shared" si="4"/>
        <v>87.388785144221927</v>
      </c>
      <c r="G50">
        <f t="shared" si="4"/>
        <v>160.20819751888831</v>
      </c>
      <c r="H50">
        <f t="shared" si="4"/>
        <v>164.82965513943432</v>
      </c>
      <c r="I50">
        <f t="shared" si="4"/>
        <v>75.48815208424331</v>
      </c>
      <c r="J50">
        <f t="shared" si="4"/>
        <v>49.009393328210699</v>
      </c>
      <c r="K50">
        <f t="shared" si="4"/>
        <v>29.150412024916317</v>
      </c>
    </row>
    <row r="51" spans="3:11" x14ac:dyDescent="0.25">
      <c r="C51" t="s">
        <v>30</v>
      </c>
      <c r="D51">
        <f>MEDIAN(D43:D46)</f>
        <v>99.910030395470983</v>
      </c>
      <c r="E51">
        <f t="shared" ref="E51:K51" si="5">MEDIAN(E43:E46)</f>
        <v>104.65759983911255</v>
      </c>
      <c r="F51">
        <f t="shared" si="5"/>
        <v>93.221828580935778</v>
      </c>
      <c r="G51">
        <f t="shared" si="5"/>
        <v>118.59363560095348</v>
      </c>
      <c r="H51">
        <f t="shared" si="5"/>
        <v>118.27721332305703</v>
      </c>
      <c r="I51">
        <f t="shared" si="5"/>
        <v>78.778902290574734</v>
      </c>
      <c r="J51">
        <f t="shared" si="5"/>
        <v>49.342512654647436</v>
      </c>
      <c r="K51">
        <f t="shared" si="5"/>
        <v>29.750179137756</v>
      </c>
    </row>
    <row r="52" spans="3:11" x14ac:dyDescent="0.25">
      <c r="C52" t="s">
        <v>32</v>
      </c>
      <c r="D52">
        <f>STDEV(D43:D46)</f>
        <v>7.5724579315673157</v>
      </c>
      <c r="E52">
        <f t="shared" ref="E52:K52" si="6">STDEV(E43:E46)</f>
        <v>15.934414404563302</v>
      </c>
      <c r="F52">
        <f t="shared" si="6"/>
        <v>20.637174062596966</v>
      </c>
      <c r="G52">
        <f t="shared" si="6"/>
        <v>100.00543756192538</v>
      </c>
      <c r="H52">
        <f t="shared" si="6"/>
        <v>95.493821989106451</v>
      </c>
      <c r="I52">
        <f t="shared" si="6"/>
        <v>10.561083783784744</v>
      </c>
      <c r="J52">
        <f t="shared" si="6"/>
        <v>5.2405466790248632</v>
      </c>
      <c r="K52">
        <f t="shared" si="6"/>
        <v>3.4861168548177637</v>
      </c>
    </row>
    <row r="53" spans="3:11" x14ac:dyDescent="0.25">
      <c r="C53" t="s">
        <v>33</v>
      </c>
      <c r="D53">
        <f>D52/D50*100</f>
        <v>7.5770702073488945</v>
      </c>
      <c r="E53">
        <f t="shared" ref="E53:K53" si="7">E52/E50*100</f>
        <v>15.924720789219304</v>
      </c>
      <c r="F53">
        <f t="shared" si="7"/>
        <v>23.615357541060263</v>
      </c>
      <c r="G53">
        <f t="shared" si="7"/>
        <v>62.422172592095279</v>
      </c>
      <c r="H53">
        <f t="shared" si="7"/>
        <v>57.934855174164731</v>
      </c>
      <c r="I53">
        <f t="shared" si="7"/>
        <v>13.990385897907236</v>
      </c>
      <c r="J53">
        <f t="shared" si="7"/>
        <v>10.692943379097715</v>
      </c>
      <c r="K53">
        <f t="shared" si="7"/>
        <v>11.959065456220671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A8CCC-B885-4F79-B958-F82B0DB4FD31}">
  <dimension ref="A1:W54"/>
  <sheetViews>
    <sheetView tabSelected="1" workbookViewId="0">
      <selection activeCell="A14" sqref="A14:XFD14"/>
    </sheetView>
  </sheetViews>
  <sheetFormatPr baseColWidth="10" defaultRowHeight="15" x14ac:dyDescent="0.25"/>
  <sheetData>
    <row r="1" spans="1:23" x14ac:dyDescent="0.25">
      <c r="A1" s="1" t="s">
        <v>61</v>
      </c>
    </row>
    <row r="2" spans="1:23" x14ac:dyDescent="0.25">
      <c r="A2" t="s">
        <v>21</v>
      </c>
      <c r="C2" t="s">
        <v>22</v>
      </c>
      <c r="P2" s="24"/>
      <c r="Q2" s="24"/>
      <c r="R2" s="24"/>
      <c r="S2" s="24"/>
      <c r="T2" s="24"/>
      <c r="U2" s="24"/>
      <c r="V2" s="24"/>
      <c r="W2" s="24"/>
    </row>
    <row r="3" spans="1:23" x14ac:dyDescent="0.25">
      <c r="A3" t="s">
        <v>23</v>
      </c>
      <c r="C3" s="2">
        <v>43807</v>
      </c>
      <c r="P3" s="24"/>
      <c r="Q3" s="24"/>
      <c r="R3" s="24"/>
      <c r="S3" s="24"/>
      <c r="T3" s="24"/>
      <c r="U3" s="24"/>
      <c r="V3" s="24"/>
      <c r="W3" s="24"/>
    </row>
    <row r="4" spans="1:23" x14ac:dyDescent="0.25">
      <c r="A4" t="s">
        <v>24</v>
      </c>
      <c r="C4" t="s">
        <v>25</v>
      </c>
      <c r="R4" s="24"/>
      <c r="S4" s="24"/>
      <c r="T4" s="24"/>
      <c r="U4" s="24"/>
      <c r="V4" s="24"/>
      <c r="W4" s="24"/>
    </row>
    <row r="5" spans="1:23" x14ac:dyDescent="0.25">
      <c r="A5" t="s">
        <v>26</v>
      </c>
      <c r="C5" t="s">
        <v>62</v>
      </c>
      <c r="R5" s="24"/>
      <c r="S5" s="24"/>
      <c r="T5" s="24"/>
      <c r="U5" s="24"/>
      <c r="V5" s="24"/>
      <c r="W5" s="24"/>
    </row>
    <row r="6" spans="1:23" x14ac:dyDescent="0.25">
      <c r="A6" t="s">
        <v>9</v>
      </c>
      <c r="C6" s="2">
        <v>43867</v>
      </c>
      <c r="R6" s="24"/>
      <c r="S6" s="24"/>
      <c r="T6" s="24"/>
      <c r="U6" s="24"/>
      <c r="V6" s="24"/>
      <c r="W6" s="24"/>
    </row>
    <row r="7" spans="1:23" x14ac:dyDescent="0.25">
      <c r="A7" t="s">
        <v>10</v>
      </c>
      <c r="C7" t="s">
        <v>11</v>
      </c>
      <c r="R7" s="24"/>
      <c r="S7" s="24"/>
      <c r="T7" s="24"/>
      <c r="U7" s="24"/>
      <c r="V7" s="24"/>
      <c r="W7" s="24"/>
    </row>
    <row r="8" spans="1:23" x14ac:dyDescent="0.25">
      <c r="A8" s="1" t="s">
        <v>27</v>
      </c>
      <c r="R8" s="24"/>
      <c r="S8" s="24"/>
      <c r="T8" s="24"/>
      <c r="U8" s="24"/>
      <c r="V8" s="24"/>
      <c r="W8" s="24"/>
    </row>
    <row r="9" spans="1:23" x14ac:dyDescent="0.25">
      <c r="R9" s="24"/>
      <c r="S9" s="24"/>
      <c r="T9" s="24"/>
      <c r="U9" s="24"/>
      <c r="V9" s="24"/>
      <c r="W9" s="24"/>
    </row>
    <row r="10" spans="1:23" x14ac:dyDescent="0.25">
      <c r="R10" s="24"/>
      <c r="S10" s="24"/>
      <c r="T10" s="24"/>
      <c r="U10" s="24"/>
      <c r="V10" s="24"/>
      <c r="W10" s="24"/>
    </row>
    <row r="11" spans="1:23" x14ac:dyDescent="0.25">
      <c r="R11" s="24"/>
      <c r="S11" s="24"/>
      <c r="T11" s="24"/>
      <c r="U11" s="24"/>
      <c r="V11" s="24"/>
      <c r="W11" s="24"/>
    </row>
    <row r="12" spans="1:23" x14ac:dyDescent="0.25">
      <c r="R12" s="24"/>
      <c r="S12" s="24"/>
      <c r="T12" s="24"/>
      <c r="U12" s="24"/>
      <c r="V12" s="24"/>
      <c r="W12" s="24"/>
    </row>
    <row r="13" spans="1:23" x14ac:dyDescent="0.25">
      <c r="R13" s="24"/>
      <c r="S13" s="24"/>
      <c r="T13" s="24"/>
      <c r="U13" s="24"/>
      <c r="V13" s="24"/>
      <c r="W13" s="24"/>
    </row>
    <row r="14" spans="1:23" x14ac:dyDescent="0.25">
      <c r="R14" s="24"/>
      <c r="S14" s="24"/>
      <c r="T14" s="24"/>
      <c r="U14" s="24"/>
      <c r="V14" s="24"/>
      <c r="W14" s="24"/>
    </row>
    <row r="15" spans="1:23" x14ac:dyDescent="0.25">
      <c r="A15" s="1" t="s">
        <v>8</v>
      </c>
      <c r="N15" s="24"/>
      <c r="O15" s="24"/>
      <c r="R15" s="24"/>
      <c r="S15" s="24"/>
      <c r="T15" s="24"/>
      <c r="U15" s="24"/>
      <c r="V15" s="24"/>
      <c r="W15" s="24"/>
    </row>
    <row r="16" spans="1:23" x14ac:dyDescent="0.25">
      <c r="A16" t="s">
        <v>34</v>
      </c>
      <c r="N16" s="24"/>
      <c r="O16" s="24"/>
      <c r="R16" s="24"/>
      <c r="S16" s="24"/>
      <c r="T16" s="24"/>
      <c r="U16" s="24"/>
      <c r="V16" s="24"/>
      <c r="W16" s="24"/>
    </row>
    <row r="17" spans="1:23" x14ac:dyDescent="0.25">
      <c r="D17" s="3" t="s">
        <v>12</v>
      </c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18</v>
      </c>
      <c r="K17" s="3" t="s">
        <v>19</v>
      </c>
      <c r="L17" s="3" t="s">
        <v>20</v>
      </c>
      <c r="N17" s="24"/>
      <c r="O17" s="24"/>
      <c r="R17" s="24"/>
      <c r="S17" s="24"/>
      <c r="T17" s="24"/>
      <c r="U17" s="24"/>
      <c r="V17" s="24"/>
      <c r="W17" s="24"/>
    </row>
    <row r="18" spans="1:23" x14ac:dyDescent="0.25">
      <c r="N18" s="24"/>
      <c r="O18" s="24"/>
      <c r="R18" s="24"/>
      <c r="S18" s="24"/>
      <c r="T18" s="24"/>
      <c r="U18" s="24"/>
      <c r="V18" s="24"/>
      <c r="W18" s="24"/>
    </row>
    <row r="19" spans="1:23" x14ac:dyDescent="0.25">
      <c r="N19" s="24"/>
      <c r="O19" s="24"/>
      <c r="R19" s="24"/>
      <c r="S19" s="24"/>
      <c r="T19" s="24"/>
      <c r="U19" s="24"/>
      <c r="V19" s="24"/>
      <c r="W19" s="24"/>
    </row>
    <row r="20" spans="1:23" x14ac:dyDescent="0.25">
      <c r="D20">
        <v>0.23981981000000002</v>
      </c>
      <c r="E20">
        <v>0.29967691000000002</v>
      </c>
      <c r="F20">
        <v>0.29443551000000001</v>
      </c>
      <c r="G20">
        <v>0.17839481000000001</v>
      </c>
      <c r="H20">
        <v>0.30530951000000001</v>
      </c>
      <c r="I20">
        <v>0.25773860999999998</v>
      </c>
      <c r="J20">
        <v>0.20673840999999998</v>
      </c>
      <c r="K20">
        <v>0.15965780999999998</v>
      </c>
      <c r="N20" s="24"/>
      <c r="O20" s="24"/>
      <c r="R20" s="24"/>
      <c r="S20" s="24"/>
      <c r="T20" s="24"/>
      <c r="U20" s="24"/>
      <c r="V20" s="24"/>
      <c r="W20" s="24"/>
    </row>
    <row r="21" spans="1:23" x14ac:dyDescent="0.25">
      <c r="D21">
        <v>0.23555230999999999</v>
      </c>
      <c r="E21">
        <v>0.32474541000000001</v>
      </c>
      <c r="F21">
        <v>0.29416630999999999</v>
      </c>
      <c r="G21">
        <v>0.24998610999999998</v>
      </c>
      <c r="H21">
        <v>0.27347910999999997</v>
      </c>
      <c r="I21">
        <v>0.24385431000000002</v>
      </c>
      <c r="J21">
        <v>0.23477121000000001</v>
      </c>
      <c r="K21">
        <v>0.20000070999999997</v>
      </c>
      <c r="N21" s="24"/>
      <c r="O21" s="24"/>
    </row>
    <row r="22" spans="1:23" x14ac:dyDescent="0.25">
      <c r="D22">
        <v>0.24712510999999998</v>
      </c>
      <c r="E22">
        <v>0.29214221000000001</v>
      </c>
      <c r="F22">
        <v>0.36548040999999998</v>
      </c>
      <c r="G22">
        <v>0.22949290999999999</v>
      </c>
      <c r="H22">
        <v>0.27466650999999997</v>
      </c>
      <c r="I22">
        <v>0.22134681</v>
      </c>
      <c r="J22">
        <v>0.19600591000000001</v>
      </c>
      <c r="K22">
        <v>0.18549740999999997</v>
      </c>
      <c r="N22" s="24"/>
      <c r="O22" s="24"/>
    </row>
    <row r="23" spans="1:23" x14ac:dyDescent="0.25">
      <c r="D23">
        <v>0.22131930999999999</v>
      </c>
      <c r="E23">
        <v>0.28302491000000002</v>
      </c>
      <c r="F23">
        <v>0.30060430999999999</v>
      </c>
      <c r="G23">
        <v>0.18025060999999998</v>
      </c>
      <c r="H23">
        <v>0.23780781000000001</v>
      </c>
      <c r="I23">
        <v>0.19085741000000001</v>
      </c>
      <c r="J23">
        <v>0.18470820999999998</v>
      </c>
      <c r="K23">
        <v>0.16362920999999997</v>
      </c>
      <c r="N23" s="24"/>
      <c r="O23" s="24"/>
    </row>
    <row r="24" spans="1:23" x14ac:dyDescent="0.25">
      <c r="N24" s="24"/>
      <c r="O24" s="24"/>
    </row>
    <row r="25" spans="1:23" x14ac:dyDescent="0.25">
      <c r="N25" s="24"/>
      <c r="O25" s="24"/>
    </row>
    <row r="26" spans="1:23" x14ac:dyDescent="0.25">
      <c r="A26" s="1" t="s">
        <v>46</v>
      </c>
      <c r="N26" s="24"/>
      <c r="O26" s="24"/>
    </row>
    <row r="27" spans="1:23" x14ac:dyDescent="0.25">
      <c r="A27" t="s">
        <v>34</v>
      </c>
      <c r="N27" s="24"/>
      <c r="O27" s="24"/>
    </row>
    <row r="28" spans="1:23" x14ac:dyDescent="0.25">
      <c r="D28" s="3" t="s">
        <v>12</v>
      </c>
      <c r="E28" s="3" t="s">
        <v>13</v>
      </c>
      <c r="F28" s="3" t="s">
        <v>14</v>
      </c>
      <c r="G28" s="3" t="s">
        <v>15</v>
      </c>
      <c r="H28" s="3" t="s">
        <v>16</v>
      </c>
      <c r="I28" s="3" t="s">
        <v>17</v>
      </c>
      <c r="J28" s="3" t="s">
        <v>18</v>
      </c>
      <c r="K28" s="3" t="s">
        <v>19</v>
      </c>
      <c r="L28" s="3" t="s">
        <v>20</v>
      </c>
    </row>
    <row r="31" spans="1:23" x14ac:dyDescent="0.25">
      <c r="D31">
        <v>1085.1766666666667</v>
      </c>
      <c r="E31">
        <v>1826.2766666666666</v>
      </c>
      <c r="F31">
        <v>1628.0266666666666</v>
      </c>
      <c r="G31">
        <v>885.41666666666652</v>
      </c>
      <c r="H31">
        <v>1227.2666666666664</v>
      </c>
      <c r="I31">
        <v>1560.7166666666667</v>
      </c>
      <c r="J31">
        <v>2067.876666666667</v>
      </c>
      <c r="K31">
        <v>3061.0366666666669</v>
      </c>
    </row>
    <row r="32" spans="1:23" x14ac:dyDescent="0.25">
      <c r="D32">
        <v>1021.5366666666664</v>
      </c>
      <c r="E32">
        <v>1340.8666666666668</v>
      </c>
      <c r="F32">
        <v>1329.4366666666665</v>
      </c>
      <c r="G32">
        <v>930.15666666666675</v>
      </c>
      <c r="H32">
        <v>1120.2266666666665</v>
      </c>
      <c r="I32">
        <v>1360.8666666666668</v>
      </c>
      <c r="J32">
        <v>2019.6866666666665</v>
      </c>
      <c r="K32">
        <v>3047.3866666666663</v>
      </c>
    </row>
    <row r="33" spans="1:14" x14ac:dyDescent="0.25">
      <c r="D33">
        <v>1268.1866666666665</v>
      </c>
      <c r="E33">
        <v>1294.9966666666664</v>
      </c>
      <c r="F33">
        <v>2904.8166666666666</v>
      </c>
      <c r="G33">
        <v>972.58666666666659</v>
      </c>
      <c r="H33">
        <v>1078.8166666666666</v>
      </c>
      <c r="I33">
        <v>1301.0366666666664</v>
      </c>
      <c r="J33">
        <v>1781.5666666666666</v>
      </c>
      <c r="K33">
        <v>2674.8166666666666</v>
      </c>
    </row>
    <row r="34" spans="1:14" x14ac:dyDescent="0.25">
      <c r="D34">
        <v>1083.7966666666666</v>
      </c>
      <c r="E34">
        <v>1287.5566666666664</v>
      </c>
      <c r="F34">
        <v>1392.4266666666667</v>
      </c>
      <c r="G34">
        <v>274.16666666666652</v>
      </c>
      <c r="H34">
        <v>362.79666666666662</v>
      </c>
      <c r="I34">
        <v>1490.2366666666667</v>
      </c>
      <c r="J34">
        <v>2031.5866666666661</v>
      </c>
      <c r="K34">
        <v>2683.2166666666662</v>
      </c>
    </row>
    <row r="37" spans="1:14" x14ac:dyDescent="0.25">
      <c r="A37" s="1" t="s">
        <v>50</v>
      </c>
    </row>
    <row r="38" spans="1:14" x14ac:dyDescent="0.25">
      <c r="D38">
        <f>D20/D31</f>
        <v>2.2099609894548662E-4</v>
      </c>
      <c r="E38">
        <f t="shared" ref="E38:K38" si="0">E20/E31</f>
        <v>1.6409173673941334E-4</v>
      </c>
      <c r="F38">
        <f t="shared" si="0"/>
        <v>1.8085423047943525E-4</v>
      </c>
      <c r="G38">
        <f t="shared" si="0"/>
        <v>2.0148119717647064E-4</v>
      </c>
      <c r="H38">
        <f t="shared" si="0"/>
        <v>2.4877194035526106E-4</v>
      </c>
      <c r="I38">
        <f t="shared" si="0"/>
        <v>1.6514119154661852E-4</v>
      </c>
      <c r="J38">
        <f t="shared" si="0"/>
        <v>9.9976180075213997E-5</v>
      </c>
      <c r="K38">
        <f t="shared" si="0"/>
        <v>5.2158084788268892E-5</v>
      </c>
    </row>
    <row r="39" spans="1:14" x14ac:dyDescent="0.25">
      <c r="D39">
        <f t="shared" ref="D39:K41" si="1">D21/D32</f>
        <v>2.3058625077905512E-4</v>
      </c>
      <c r="E39">
        <f t="shared" si="1"/>
        <v>2.4219068015711231E-4</v>
      </c>
      <c r="F39">
        <f t="shared" si="1"/>
        <v>2.2127139816112591E-4</v>
      </c>
      <c r="G39">
        <f t="shared" si="1"/>
        <v>2.6875699434145497E-4</v>
      </c>
      <c r="H39">
        <f t="shared" si="1"/>
        <v>2.4412836985372011E-4</v>
      </c>
      <c r="I39">
        <f t="shared" si="1"/>
        <v>1.7919044971341792E-4</v>
      </c>
      <c r="J39">
        <f t="shared" si="1"/>
        <v>1.162414021316838E-4</v>
      </c>
      <c r="K39">
        <f t="shared" si="1"/>
        <v>6.5630237274342162E-5</v>
      </c>
    </row>
    <row r="40" spans="1:14" x14ac:dyDescent="0.25">
      <c r="D40">
        <f t="shared" si="1"/>
        <v>1.9486493313287216E-4</v>
      </c>
      <c r="E40">
        <f t="shared" si="1"/>
        <v>2.2559302083145649E-4</v>
      </c>
      <c r="F40">
        <f t="shared" si="1"/>
        <v>1.2581875276121844E-4</v>
      </c>
      <c r="G40">
        <f t="shared" si="1"/>
        <v>2.3596139847005925E-4</v>
      </c>
      <c r="H40">
        <f t="shared" si="1"/>
        <v>2.5459980225246796E-4</v>
      </c>
      <c r="I40">
        <f t="shared" si="1"/>
        <v>1.7013110827007185E-4</v>
      </c>
      <c r="J40">
        <f t="shared" si="1"/>
        <v>1.1001884670795368E-4</v>
      </c>
      <c r="K40">
        <f t="shared" si="1"/>
        <v>6.9349579098879042E-5</v>
      </c>
    </row>
    <row r="41" spans="1:14" x14ac:dyDescent="0.25">
      <c r="D41">
        <f t="shared" si="1"/>
        <v>2.0420740975398213E-4</v>
      </c>
      <c r="E41">
        <f t="shared" si="1"/>
        <v>2.1981549808811011E-4</v>
      </c>
      <c r="F41">
        <f t="shared" si="1"/>
        <v>2.1588520041749653E-4</v>
      </c>
      <c r="G41">
        <f>G23/G34</f>
        <v>6.5744903343465072E-4</v>
      </c>
      <c r="H41">
        <f t="shared" si="1"/>
        <v>6.5548510184768342E-4</v>
      </c>
      <c r="I41">
        <f t="shared" si="1"/>
        <v>1.2807187896329665E-4</v>
      </c>
      <c r="J41">
        <f t="shared" si="1"/>
        <v>9.0918203505962515E-5</v>
      </c>
      <c r="K41">
        <f t="shared" si="1"/>
        <v>6.0982481225891804E-5</v>
      </c>
      <c r="N41" t="s">
        <v>52</v>
      </c>
    </row>
    <row r="42" spans="1:14" x14ac:dyDescent="0.25">
      <c r="N42">
        <f>AVERAGE(D38:E41)</f>
        <v>2.1279320355343604E-4</v>
      </c>
    </row>
    <row r="44" spans="1:14" x14ac:dyDescent="0.25">
      <c r="A44" s="1" t="s">
        <v>51</v>
      </c>
      <c r="D44">
        <f>D38/$N$42*100</f>
        <v>103.85486719268771</v>
      </c>
      <c r="E44">
        <f>E38/$N$42*100</f>
        <v>77.113241400215628</v>
      </c>
      <c r="F44">
        <f>F38/$N$42*100</f>
        <v>84.990604708866854</v>
      </c>
      <c r="G44">
        <f>G38/$N$42*100</f>
        <v>94.684037747415758</v>
      </c>
      <c r="H44">
        <f>H38/$N$42*100</f>
        <v>116.90784113449853</v>
      </c>
      <c r="I44">
        <f>I38/$N$42*100</f>
        <v>77.606422004520795</v>
      </c>
      <c r="J44">
        <f>J38/$N$42*100</f>
        <v>46.98278817448616</v>
      </c>
      <c r="K44">
        <f>K38/$N$42*100</f>
        <v>24.511161032063271</v>
      </c>
    </row>
    <row r="45" spans="1:14" x14ac:dyDescent="0.25">
      <c r="D45">
        <f>D39/$N$42*100</f>
        <v>108.3616614292622</v>
      </c>
      <c r="E45">
        <f>E39/$N$42*100</f>
        <v>113.81504489465242</v>
      </c>
      <c r="F45">
        <f>F39/$N$42*100</f>
        <v>103.9842412568223</v>
      </c>
      <c r="G45">
        <f>G39/$N$42*100</f>
        <v>126.2996138285805</v>
      </c>
      <c r="H45">
        <f>H39/$N$42*100</f>
        <v>114.72564244393983</v>
      </c>
      <c r="I45">
        <f>I39/$N$42*100</f>
        <v>84.208727873406971</v>
      </c>
      <c r="J45">
        <f>J39/$N$42*100</f>
        <v>54.626463717152305</v>
      </c>
      <c r="K45">
        <f>K39/$N$42*100</f>
        <v>30.842261960618156</v>
      </c>
    </row>
    <row r="46" spans="1:14" x14ac:dyDescent="0.25">
      <c r="D46">
        <f>D40/$N$42*100</f>
        <v>91.574791806702706</v>
      </c>
      <c r="E46">
        <f>E40/$N$42*100</f>
        <v>106.01514384119237</v>
      </c>
      <c r="F46">
        <f>F40/$N$42*100</f>
        <v>59.127242158193823</v>
      </c>
      <c r="G46">
        <f>G40/$N$42*100</f>
        <v>110.88765737332645</v>
      </c>
      <c r="H46">
        <f>H40/$N$42*100</f>
        <v>119.64658551161553</v>
      </c>
      <c r="I46">
        <f>I40/$N$42*100</f>
        <v>79.951382576628674</v>
      </c>
      <c r="J46">
        <f>J40/$N$42*100</f>
        <v>51.702237134808705</v>
      </c>
      <c r="K46">
        <f>K40/$N$42*100</f>
        <v>32.590128792089999</v>
      </c>
    </row>
    <row r="47" spans="1:14" x14ac:dyDescent="0.25">
      <c r="D47">
        <f>D41/$N$42*100</f>
        <v>95.965193598254245</v>
      </c>
      <c r="E47">
        <f>E41/$N$42*100</f>
        <v>103.30005583703272</v>
      </c>
      <c r="F47">
        <f>F41/$N$42*100</f>
        <v>101.45305245300472</v>
      </c>
      <c r="I47">
        <f>I41/$N$42*100</f>
        <v>60.186075882416802</v>
      </c>
      <c r="J47">
        <f>J41/$N$42*100</f>
        <v>42.72608428639564</v>
      </c>
      <c r="K47">
        <f>K41/$N$42*100</f>
        <v>28.658096314893843</v>
      </c>
    </row>
    <row r="50" spans="3:11" x14ac:dyDescent="0.25">
      <c r="C50" s="3"/>
      <c r="D50" s="3" t="s">
        <v>12</v>
      </c>
      <c r="E50" s="3" t="s">
        <v>13</v>
      </c>
      <c r="F50" s="3" t="s">
        <v>14</v>
      </c>
      <c r="G50" s="27" t="s">
        <v>15</v>
      </c>
      <c r="H50" s="3" t="s">
        <v>16</v>
      </c>
      <c r="I50" s="3" t="s">
        <v>17</v>
      </c>
      <c r="J50" s="3" t="s">
        <v>18</v>
      </c>
      <c r="K50" s="3" t="s">
        <v>19</v>
      </c>
    </row>
    <row r="51" spans="3:11" x14ac:dyDescent="0.25">
      <c r="C51" t="s">
        <v>28</v>
      </c>
      <c r="D51">
        <f>AVERAGE(D44:D47)</f>
        <v>99.939128506726718</v>
      </c>
      <c r="E51">
        <f t="shared" ref="E51:K51" si="2">AVERAGE(E44:E47)</f>
        <v>100.06087149327328</v>
      </c>
      <c r="F51">
        <f t="shared" si="2"/>
        <v>87.388785144221927</v>
      </c>
      <c r="G51">
        <f t="shared" si="2"/>
        <v>110.62376964977425</v>
      </c>
      <c r="H51">
        <f t="shared" si="2"/>
        <v>117.09335636335129</v>
      </c>
      <c r="I51">
        <f t="shared" si="2"/>
        <v>75.48815208424331</v>
      </c>
      <c r="J51">
        <f t="shared" si="2"/>
        <v>49.009393328210699</v>
      </c>
      <c r="K51">
        <f t="shared" si="2"/>
        <v>29.150412024916317</v>
      </c>
    </row>
    <row r="52" spans="3:11" x14ac:dyDescent="0.25">
      <c r="C52" t="s">
        <v>30</v>
      </c>
      <c r="D52">
        <f>MEDIAN(D44:D47)</f>
        <v>99.910030395470983</v>
      </c>
      <c r="E52">
        <f t="shared" ref="E52:K52" si="3">MEDIAN(E44:E47)</f>
        <v>104.65759983911255</v>
      </c>
      <c r="F52">
        <f t="shared" si="3"/>
        <v>93.221828580935778</v>
      </c>
      <c r="G52">
        <f t="shared" si="3"/>
        <v>110.88765737332645</v>
      </c>
      <c r="H52">
        <f t="shared" si="3"/>
        <v>116.90784113449853</v>
      </c>
      <c r="I52">
        <f t="shared" si="3"/>
        <v>78.778902290574734</v>
      </c>
      <c r="J52">
        <f t="shared" si="3"/>
        <v>49.342512654647436</v>
      </c>
      <c r="K52">
        <f t="shared" si="3"/>
        <v>29.750179137756</v>
      </c>
    </row>
    <row r="53" spans="3:11" x14ac:dyDescent="0.25">
      <c r="C53" t="s">
        <v>32</v>
      </c>
      <c r="D53">
        <f>STDEV(D44:D47)</f>
        <v>7.5724579315673157</v>
      </c>
      <c r="E53">
        <f t="shared" ref="E53:K53" si="4">STDEV(E44:E47)</f>
        <v>15.934414404563302</v>
      </c>
      <c r="F53">
        <f t="shared" si="4"/>
        <v>20.637174062596966</v>
      </c>
      <c r="G53">
        <f t="shared" si="4"/>
        <v>15.809439910507955</v>
      </c>
      <c r="H53">
        <f t="shared" si="4"/>
        <v>2.4657112754595962</v>
      </c>
      <c r="I53">
        <f t="shared" si="4"/>
        <v>10.561083783784744</v>
      </c>
      <c r="J53">
        <f t="shared" si="4"/>
        <v>5.2405466790248632</v>
      </c>
      <c r="K53">
        <f t="shared" si="4"/>
        <v>3.4861168548177637</v>
      </c>
    </row>
    <row r="54" spans="3:11" x14ac:dyDescent="0.25">
      <c r="C54" t="s">
        <v>33</v>
      </c>
      <c r="D54">
        <f>D53/D51*100</f>
        <v>7.5770702073488945</v>
      </c>
      <c r="E54">
        <f t="shared" ref="E54:K54" si="5">E53/E51*100</f>
        <v>15.924720789219304</v>
      </c>
      <c r="F54">
        <f t="shared" si="5"/>
        <v>23.615357541060263</v>
      </c>
      <c r="G54">
        <f t="shared" si="5"/>
        <v>14.291178071909266</v>
      </c>
      <c r="H54">
        <f t="shared" si="5"/>
        <v>2.1057653073059681</v>
      </c>
      <c r="I54">
        <f t="shared" si="5"/>
        <v>13.990385897907236</v>
      </c>
      <c r="J54">
        <f t="shared" si="5"/>
        <v>10.692943379097715</v>
      </c>
      <c r="K54">
        <f t="shared" si="5"/>
        <v>11.959065456220671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10</xdr:col>
                <xdr:colOff>95250</xdr:colOff>
                <xdr:row>0</xdr:row>
                <xdr:rowOff>123825</xdr:rowOff>
              </from>
              <to>
                <xdr:col>14</xdr:col>
                <xdr:colOff>542925</xdr:colOff>
                <xdr:row>14</xdr:row>
                <xdr:rowOff>190500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2020-02-08T17:03:37Z</dcterms:created>
  <dcterms:modified xsi:type="dcterms:W3CDTF">2021-07-16T22:32:38Z</dcterms:modified>
</cp:coreProperties>
</file>