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1" documentId="13_ncr:1_{F3FA3A35-BF6E-4EA2-A864-EDB254EEA7C0}" xr6:coauthVersionLast="45" xr6:coauthVersionMax="45" xr10:uidLastSave="{21A39447-1A67-4EEC-9ECF-24089DA0B2E1}"/>
  <bookViews>
    <workbookView xWindow="-120" yWindow="-120" windowWidth="29040" windowHeight="15840" activeTab="2" xr2:uid="{00000000-000D-0000-FFFF-FFFF00000000}"/>
  </bookViews>
  <sheets>
    <sheet name="MTT" sheetId="1" r:id="rId1"/>
    <sheet name="Cytotox" sheetId="2" r:id="rId2"/>
    <sheet name="Combined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6" i="3" l="1"/>
  <c r="N37" i="3" s="1"/>
  <c r="K39" i="3"/>
  <c r="J39" i="3"/>
  <c r="I39" i="3"/>
  <c r="H39" i="3"/>
  <c r="G39" i="3"/>
  <c r="F39" i="3"/>
  <c r="E39" i="3"/>
  <c r="D39" i="3"/>
  <c r="K38" i="3"/>
  <c r="J38" i="3"/>
  <c r="I38" i="3"/>
  <c r="H38" i="3"/>
  <c r="G38" i="3"/>
  <c r="F38" i="3"/>
  <c r="E38" i="3"/>
  <c r="D38" i="3"/>
  <c r="K37" i="3"/>
  <c r="J37" i="3"/>
  <c r="I37" i="3"/>
  <c r="H37" i="3"/>
  <c r="G37" i="3"/>
  <c r="F37" i="3"/>
  <c r="E37" i="3"/>
  <c r="D37" i="3"/>
  <c r="K36" i="3"/>
  <c r="J36" i="3"/>
  <c r="I36" i="3"/>
  <c r="H36" i="3"/>
  <c r="G36" i="3"/>
  <c r="F36" i="3"/>
  <c r="E36" i="3"/>
  <c r="O39" i="2"/>
  <c r="N39" i="2"/>
  <c r="N40" i="2" s="1"/>
  <c r="M39" i="2"/>
  <c r="L39" i="2"/>
  <c r="L40" i="2" s="1"/>
  <c r="K39" i="2"/>
  <c r="J39" i="2"/>
  <c r="I39" i="2"/>
  <c r="H39" i="2"/>
  <c r="G39" i="2"/>
  <c r="O37" i="2"/>
  <c r="O38" i="2" s="1"/>
  <c r="N37" i="2"/>
  <c r="N38" i="2" s="1"/>
  <c r="M37" i="2"/>
  <c r="M38" i="2" s="1"/>
  <c r="L37" i="2"/>
  <c r="L38" i="2" s="1"/>
  <c r="K37" i="2"/>
  <c r="K38" i="2" s="1"/>
  <c r="J37" i="2"/>
  <c r="J38" i="2" s="1"/>
  <c r="I37" i="2"/>
  <c r="I38" i="2" s="1"/>
  <c r="H37" i="2"/>
  <c r="H38" i="2" s="1"/>
  <c r="G37" i="2"/>
  <c r="G38" i="2" s="1"/>
  <c r="N36" i="2"/>
  <c r="J36" i="2"/>
  <c r="O35" i="2"/>
  <c r="N35" i="2"/>
  <c r="M35" i="2"/>
  <c r="M36" i="2" s="1"/>
  <c r="L35" i="2"/>
  <c r="L36" i="2" s="1"/>
  <c r="K35" i="2"/>
  <c r="K36" i="2" s="1"/>
  <c r="J35" i="2"/>
  <c r="J40" i="2" s="1"/>
  <c r="I35" i="2"/>
  <c r="I36" i="2" s="1"/>
  <c r="H35" i="2"/>
  <c r="H36" i="2" s="1"/>
  <c r="G35" i="2"/>
  <c r="G36" i="2" s="1"/>
  <c r="E42" i="3" l="1"/>
  <c r="E43" i="3"/>
  <c r="E44" i="3"/>
  <c r="E45" i="3"/>
  <c r="D43" i="3"/>
  <c r="D44" i="3"/>
  <c r="F42" i="3"/>
  <c r="F44" i="3"/>
  <c r="F49" i="3" s="1"/>
  <c r="H43" i="3"/>
  <c r="H44" i="3"/>
  <c r="I42" i="3"/>
  <c r="I43" i="3"/>
  <c r="I44" i="3"/>
  <c r="I45" i="3"/>
  <c r="I49" i="3" s="1"/>
  <c r="D45" i="3"/>
  <c r="F43" i="3"/>
  <c r="F50" i="3" s="1"/>
  <c r="F45" i="3"/>
  <c r="H42" i="3"/>
  <c r="H45" i="3"/>
  <c r="E51" i="3"/>
  <c r="E49" i="3"/>
  <c r="E50" i="3"/>
  <c r="I50" i="3"/>
  <c r="H49" i="3"/>
  <c r="H51" i="3"/>
  <c r="H52" i="3" s="1"/>
  <c r="H50" i="3"/>
  <c r="G45" i="3"/>
  <c r="G44" i="3"/>
  <c r="G43" i="3"/>
  <c r="G42" i="3"/>
  <c r="K44" i="3"/>
  <c r="K43" i="3"/>
  <c r="J43" i="3"/>
  <c r="J42" i="3"/>
  <c r="K45" i="3"/>
  <c r="K42" i="3"/>
  <c r="J45" i="3"/>
  <c r="J44" i="3"/>
  <c r="D42" i="3"/>
  <c r="H40" i="2"/>
  <c r="G40" i="2"/>
  <c r="I40" i="2"/>
  <c r="K40" i="2"/>
  <c r="M40" i="2"/>
  <c r="O40" i="2"/>
  <c r="M50" i="2"/>
  <c r="K50" i="2"/>
  <c r="I50" i="2"/>
  <c r="G50" i="2"/>
  <c r="M49" i="2"/>
  <c r="K49" i="2"/>
  <c r="I49" i="2"/>
  <c r="G47" i="2"/>
  <c r="I47" i="2"/>
  <c r="K47" i="2"/>
  <c r="M47" i="2"/>
  <c r="G48" i="2"/>
  <c r="I48" i="2"/>
  <c r="K48" i="2"/>
  <c r="M48" i="2"/>
  <c r="H49" i="2"/>
  <c r="L49" i="2"/>
  <c r="H50" i="2"/>
  <c r="L50" i="2"/>
  <c r="O36" i="2"/>
  <c r="H47" i="2"/>
  <c r="J47" i="2"/>
  <c r="L47" i="2"/>
  <c r="N47" i="2"/>
  <c r="H48" i="2"/>
  <c r="J48" i="2"/>
  <c r="L48" i="2"/>
  <c r="N48" i="2"/>
  <c r="G49" i="2"/>
  <c r="J49" i="2"/>
  <c r="N49" i="2"/>
  <c r="J50" i="2"/>
  <c r="N50" i="2"/>
  <c r="O39" i="1"/>
  <c r="N39" i="1"/>
  <c r="M39" i="1"/>
  <c r="L39" i="1"/>
  <c r="K39" i="1"/>
  <c r="J39" i="1"/>
  <c r="I39" i="1"/>
  <c r="H39" i="1"/>
  <c r="G39" i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G37" i="1"/>
  <c r="G38" i="1" s="1"/>
  <c r="O35" i="1"/>
  <c r="N50" i="1" s="1"/>
  <c r="N35" i="1"/>
  <c r="N36" i="1" s="1"/>
  <c r="M35" i="1"/>
  <c r="M36" i="1" s="1"/>
  <c r="L35" i="1"/>
  <c r="L36" i="1" s="1"/>
  <c r="K35" i="1"/>
  <c r="K36" i="1" s="1"/>
  <c r="J35" i="1"/>
  <c r="J36" i="1" s="1"/>
  <c r="I35" i="1"/>
  <c r="I36" i="1" s="1"/>
  <c r="H35" i="1"/>
  <c r="H36" i="1" s="1"/>
  <c r="G35" i="1"/>
  <c r="G36" i="1" s="1"/>
  <c r="F51" i="3" l="1"/>
  <c r="F52" i="3" s="1"/>
  <c r="I51" i="3"/>
  <c r="I52" i="3" s="1"/>
  <c r="G50" i="3"/>
  <c r="G49" i="3"/>
  <c r="G51" i="3"/>
  <c r="K49" i="3"/>
  <c r="K51" i="3"/>
  <c r="K52" i="3" s="1"/>
  <c r="K50" i="3"/>
  <c r="J49" i="3"/>
  <c r="J51" i="3"/>
  <c r="J52" i="3" s="1"/>
  <c r="J50" i="3"/>
  <c r="D51" i="3"/>
  <c r="D50" i="3"/>
  <c r="D49" i="3"/>
  <c r="E52" i="3"/>
  <c r="L58" i="2"/>
  <c r="L56" i="2"/>
  <c r="L57" i="2" s="1"/>
  <c r="L54" i="2"/>
  <c r="L55" i="2" s="1"/>
  <c r="H58" i="2"/>
  <c r="H56" i="2"/>
  <c r="H57" i="2" s="1"/>
  <c r="H54" i="2"/>
  <c r="H55" i="2" s="1"/>
  <c r="M77" i="2"/>
  <c r="I77" i="2"/>
  <c r="M58" i="2"/>
  <c r="M56" i="2"/>
  <c r="M57" i="2" s="1"/>
  <c r="M54" i="2"/>
  <c r="M55" i="2" s="1"/>
  <c r="I76" i="2"/>
  <c r="I58" i="2"/>
  <c r="I56" i="2"/>
  <c r="I57" i="2" s="1"/>
  <c r="I54" i="2"/>
  <c r="I55" i="2" s="1"/>
  <c r="I79" i="2"/>
  <c r="M79" i="2"/>
  <c r="J77" i="2"/>
  <c r="N58" i="2"/>
  <c r="N56" i="2"/>
  <c r="N57" i="2" s="1"/>
  <c r="N54" i="2"/>
  <c r="N55" i="2" s="1"/>
  <c r="J76" i="2"/>
  <c r="J58" i="2"/>
  <c r="J56" i="2"/>
  <c r="J57" i="2" s="1"/>
  <c r="J54" i="2"/>
  <c r="J55" i="2" s="1"/>
  <c r="K77" i="2"/>
  <c r="G77" i="2"/>
  <c r="K58" i="2"/>
  <c r="K56" i="2"/>
  <c r="K57" i="2" s="1"/>
  <c r="K54" i="2"/>
  <c r="K55" i="2" s="1"/>
  <c r="G76" i="2"/>
  <c r="G58" i="2"/>
  <c r="G56" i="2"/>
  <c r="G57" i="2" s="1"/>
  <c r="G54" i="2"/>
  <c r="G55" i="2" s="1"/>
  <c r="R48" i="2"/>
  <c r="N94" i="2" s="1"/>
  <c r="K78" i="2"/>
  <c r="G94" i="2"/>
  <c r="G66" i="2"/>
  <c r="K66" i="2"/>
  <c r="H40" i="1"/>
  <c r="J40" i="1"/>
  <c r="L40" i="1"/>
  <c r="N40" i="1"/>
  <c r="G40" i="1"/>
  <c r="I40" i="1"/>
  <c r="K40" i="1"/>
  <c r="M40" i="1"/>
  <c r="O40" i="1"/>
  <c r="G47" i="1"/>
  <c r="I47" i="1"/>
  <c r="K47" i="1"/>
  <c r="M47" i="1"/>
  <c r="G48" i="1"/>
  <c r="I48" i="1"/>
  <c r="K48" i="1"/>
  <c r="M48" i="1"/>
  <c r="G49" i="1"/>
  <c r="I49" i="1"/>
  <c r="K49" i="1"/>
  <c r="M49" i="1"/>
  <c r="G50" i="1"/>
  <c r="I50" i="1"/>
  <c r="K50" i="1"/>
  <c r="M50" i="1"/>
  <c r="O36" i="1"/>
  <c r="H47" i="1"/>
  <c r="J47" i="1"/>
  <c r="L47" i="1"/>
  <c r="N47" i="1"/>
  <c r="H48" i="1"/>
  <c r="J48" i="1"/>
  <c r="L48" i="1"/>
  <c r="N48" i="1"/>
  <c r="H49" i="1"/>
  <c r="J49" i="1"/>
  <c r="L49" i="1"/>
  <c r="N49" i="1"/>
  <c r="H50" i="1"/>
  <c r="J50" i="1"/>
  <c r="L50" i="1"/>
  <c r="G52" i="3" l="1"/>
  <c r="D52" i="3"/>
  <c r="R48" i="1"/>
  <c r="N94" i="1" s="1"/>
  <c r="N77" i="2"/>
  <c r="G91" i="2"/>
  <c r="K63" i="2"/>
  <c r="H66" i="2"/>
  <c r="N63" i="2"/>
  <c r="J66" i="2"/>
  <c r="I65" i="2"/>
  <c r="I71" i="2" s="1"/>
  <c r="M63" i="2"/>
  <c r="L66" i="2"/>
  <c r="H77" i="2"/>
  <c r="G78" i="2"/>
  <c r="N79" i="2"/>
  <c r="K79" i="2"/>
  <c r="G79" i="2"/>
  <c r="K65" i="2"/>
  <c r="K72" i="2" s="1"/>
  <c r="G63" i="2"/>
  <c r="K76" i="2"/>
  <c r="K64" i="2"/>
  <c r="H78" i="2"/>
  <c r="H79" i="2"/>
  <c r="J63" i="2"/>
  <c r="N76" i="2"/>
  <c r="N64" i="2"/>
  <c r="N71" i="2" s="1"/>
  <c r="J78" i="2"/>
  <c r="J79" i="2"/>
  <c r="J85" i="2" s="1"/>
  <c r="I66" i="2"/>
  <c r="M78" i="2"/>
  <c r="I78" i="2"/>
  <c r="I63" i="2"/>
  <c r="M76" i="2"/>
  <c r="M85" i="2" s="1"/>
  <c r="M64" i="2"/>
  <c r="M71" i="2" s="1"/>
  <c r="L78" i="2"/>
  <c r="L79" i="2"/>
  <c r="H63" i="2"/>
  <c r="L63" i="2"/>
  <c r="L71" i="2" s="1"/>
  <c r="L64" i="2"/>
  <c r="N65" i="2"/>
  <c r="K70" i="2"/>
  <c r="K91" i="2"/>
  <c r="K92" i="2"/>
  <c r="H94" i="2"/>
  <c r="J91" i="2"/>
  <c r="N91" i="2"/>
  <c r="N92" i="2"/>
  <c r="J94" i="2"/>
  <c r="I94" i="2"/>
  <c r="I93" i="2"/>
  <c r="I91" i="2"/>
  <c r="M91" i="2"/>
  <c r="M92" i="2"/>
  <c r="L94" i="2"/>
  <c r="H91" i="2"/>
  <c r="L91" i="2"/>
  <c r="L92" i="2"/>
  <c r="N93" i="2"/>
  <c r="K94" i="2"/>
  <c r="K93" i="2"/>
  <c r="G59" i="2"/>
  <c r="K59" i="2"/>
  <c r="K84" i="2"/>
  <c r="G64" i="2"/>
  <c r="G92" i="2"/>
  <c r="H65" i="2"/>
  <c r="H71" i="2" s="1"/>
  <c r="H93" i="2"/>
  <c r="J59" i="2"/>
  <c r="J84" i="2"/>
  <c r="N59" i="2"/>
  <c r="J64" i="2"/>
  <c r="J71" i="2" s="1"/>
  <c r="J92" i="2"/>
  <c r="J65" i="2"/>
  <c r="J93" i="2"/>
  <c r="M66" i="2"/>
  <c r="M94" i="2"/>
  <c r="M65" i="2"/>
  <c r="M93" i="2"/>
  <c r="I59" i="2"/>
  <c r="I85" i="2"/>
  <c r="I84" i="2"/>
  <c r="I83" i="2"/>
  <c r="M59" i="2"/>
  <c r="I64" i="2"/>
  <c r="I92" i="2"/>
  <c r="L65" i="2"/>
  <c r="L93" i="2"/>
  <c r="H59" i="2"/>
  <c r="H76" i="2"/>
  <c r="L59" i="2"/>
  <c r="L76" i="2"/>
  <c r="H64" i="2"/>
  <c r="H92" i="2"/>
  <c r="L77" i="2"/>
  <c r="G65" i="2"/>
  <c r="G71" i="2" s="1"/>
  <c r="G93" i="2"/>
  <c r="N78" i="2"/>
  <c r="N84" i="2" s="1"/>
  <c r="N66" i="2"/>
  <c r="N58" i="1"/>
  <c r="N56" i="1"/>
  <c r="N57" i="1" s="1"/>
  <c r="N54" i="1"/>
  <c r="N55" i="1" s="1"/>
  <c r="J54" i="1"/>
  <c r="J55" i="1" s="1"/>
  <c r="J58" i="1"/>
  <c r="J56" i="1"/>
  <c r="J57" i="1" s="1"/>
  <c r="K58" i="1"/>
  <c r="K56" i="1"/>
  <c r="K57" i="1" s="1"/>
  <c r="K54" i="1"/>
  <c r="K55" i="1" s="1"/>
  <c r="G58" i="1"/>
  <c r="G56" i="1"/>
  <c r="G57" i="1" s="1"/>
  <c r="G54" i="1"/>
  <c r="G63" i="1" s="1"/>
  <c r="H65" i="1"/>
  <c r="L58" i="1"/>
  <c r="L56" i="1"/>
  <c r="L57" i="1" s="1"/>
  <c r="L54" i="1"/>
  <c r="L55" i="1" s="1"/>
  <c r="H58" i="1"/>
  <c r="H56" i="1"/>
  <c r="H57" i="1" s="1"/>
  <c r="H54" i="1"/>
  <c r="J79" i="1" s="1"/>
  <c r="I66" i="1"/>
  <c r="I78" i="1"/>
  <c r="M77" i="1"/>
  <c r="I77" i="1"/>
  <c r="M58" i="1"/>
  <c r="M56" i="1"/>
  <c r="M57" i="1" s="1"/>
  <c r="M54" i="1"/>
  <c r="M55" i="1" s="1"/>
  <c r="I63" i="1"/>
  <c r="I58" i="1"/>
  <c r="I56" i="1"/>
  <c r="I57" i="1" s="1"/>
  <c r="I54" i="1"/>
  <c r="I55" i="1" s="1"/>
  <c r="M92" i="1" l="1"/>
  <c r="N92" i="1"/>
  <c r="I91" i="1"/>
  <c r="K93" i="1"/>
  <c r="G94" i="1"/>
  <c r="J91" i="1"/>
  <c r="I93" i="1"/>
  <c r="J93" i="1"/>
  <c r="N91" i="1"/>
  <c r="L94" i="1"/>
  <c r="K91" i="1"/>
  <c r="G85" i="2"/>
  <c r="G86" i="2" s="1"/>
  <c r="G98" i="2"/>
  <c r="M91" i="1"/>
  <c r="H93" i="1"/>
  <c r="L93" i="1"/>
  <c r="I94" i="1"/>
  <c r="L92" i="1"/>
  <c r="G92" i="1"/>
  <c r="M84" i="2"/>
  <c r="H91" i="1"/>
  <c r="M93" i="1"/>
  <c r="N93" i="1"/>
  <c r="M83" i="2"/>
  <c r="G84" i="2"/>
  <c r="K85" i="2"/>
  <c r="L91" i="1"/>
  <c r="H92" i="1"/>
  <c r="H94" i="1"/>
  <c r="K92" i="1"/>
  <c r="J92" i="1"/>
  <c r="G93" i="1"/>
  <c r="K71" i="2"/>
  <c r="M76" i="1"/>
  <c r="G91" i="1"/>
  <c r="I92" i="1"/>
  <c r="J94" i="1"/>
  <c r="K94" i="1"/>
  <c r="M94" i="1"/>
  <c r="G72" i="2"/>
  <c r="N72" i="2"/>
  <c r="H72" i="2"/>
  <c r="L72" i="2"/>
  <c r="I72" i="2"/>
  <c r="M72" i="2"/>
  <c r="J72" i="2"/>
  <c r="J83" i="2"/>
  <c r="J86" i="2" s="1"/>
  <c r="K83" i="2"/>
  <c r="K86" i="2" s="1"/>
  <c r="G83" i="2"/>
  <c r="L85" i="2"/>
  <c r="L84" i="2"/>
  <c r="L83" i="2"/>
  <c r="H85" i="2"/>
  <c r="H84" i="2"/>
  <c r="H83" i="2"/>
  <c r="M86" i="2"/>
  <c r="I86" i="2"/>
  <c r="N83" i="2"/>
  <c r="N85" i="2"/>
  <c r="L100" i="2"/>
  <c r="L99" i="2"/>
  <c r="L98" i="2"/>
  <c r="H100" i="2"/>
  <c r="H99" i="2"/>
  <c r="H98" i="2"/>
  <c r="M100" i="2"/>
  <c r="M99" i="2"/>
  <c r="M98" i="2"/>
  <c r="I100" i="2"/>
  <c r="I99" i="2"/>
  <c r="I98" i="2"/>
  <c r="N100" i="2"/>
  <c r="N99" i="2"/>
  <c r="N98" i="2"/>
  <c r="J100" i="2"/>
  <c r="J99" i="2"/>
  <c r="J98" i="2"/>
  <c r="K100" i="2"/>
  <c r="K99" i="2"/>
  <c r="K98" i="2"/>
  <c r="G100" i="2"/>
  <c r="G99" i="2"/>
  <c r="L70" i="2"/>
  <c r="L73" i="2" s="1"/>
  <c r="H70" i="2"/>
  <c r="H73" i="2" s="1"/>
  <c r="M70" i="2"/>
  <c r="M73" i="2" s="1"/>
  <c r="I70" i="2"/>
  <c r="I73" i="2" s="1"/>
  <c r="N70" i="2"/>
  <c r="N73" i="2" s="1"/>
  <c r="J70" i="2"/>
  <c r="K73" i="2"/>
  <c r="G70" i="2"/>
  <c r="H64" i="1"/>
  <c r="H66" i="1"/>
  <c r="J59" i="1"/>
  <c r="I76" i="1"/>
  <c r="I84" i="1" s="1"/>
  <c r="M63" i="1"/>
  <c r="I64" i="1"/>
  <c r="M64" i="1"/>
  <c r="I65" i="1"/>
  <c r="M65" i="1"/>
  <c r="M66" i="1"/>
  <c r="M72" i="1" s="1"/>
  <c r="H63" i="1"/>
  <c r="H72" i="1" s="1"/>
  <c r="L63" i="1"/>
  <c r="L70" i="1" s="1"/>
  <c r="L64" i="1"/>
  <c r="L65" i="1"/>
  <c r="L66" i="1"/>
  <c r="L76" i="1"/>
  <c r="H77" i="1"/>
  <c r="L77" i="1"/>
  <c r="H78" i="1"/>
  <c r="L78" i="1"/>
  <c r="L85" i="1" s="1"/>
  <c r="H79" i="1"/>
  <c r="L79" i="1"/>
  <c r="K76" i="1"/>
  <c r="K83" i="1" s="1"/>
  <c r="K77" i="1"/>
  <c r="K78" i="1"/>
  <c r="K79" i="1"/>
  <c r="N76" i="1"/>
  <c r="N77" i="1"/>
  <c r="N78" i="1"/>
  <c r="M78" i="1"/>
  <c r="I79" i="1"/>
  <c r="M79" i="1"/>
  <c r="G77" i="1"/>
  <c r="G78" i="1"/>
  <c r="G79" i="1"/>
  <c r="J76" i="1"/>
  <c r="J77" i="1"/>
  <c r="J78" i="1"/>
  <c r="M59" i="1"/>
  <c r="L59" i="1"/>
  <c r="K59" i="1"/>
  <c r="N59" i="1"/>
  <c r="I59" i="1"/>
  <c r="H55" i="1"/>
  <c r="N79" i="1"/>
  <c r="H59" i="1"/>
  <c r="H76" i="1"/>
  <c r="G55" i="1"/>
  <c r="N66" i="1"/>
  <c r="G59" i="1"/>
  <c r="G76" i="1"/>
  <c r="K63" i="1"/>
  <c r="G64" i="1"/>
  <c r="K64" i="1"/>
  <c r="G65" i="1"/>
  <c r="K65" i="1"/>
  <c r="G66" i="1"/>
  <c r="K66" i="1"/>
  <c r="J63" i="1"/>
  <c r="N63" i="1"/>
  <c r="J64" i="1"/>
  <c r="N64" i="1"/>
  <c r="J65" i="1"/>
  <c r="N65" i="1"/>
  <c r="J66" i="1"/>
  <c r="M71" i="1" l="1"/>
  <c r="H70" i="1"/>
  <c r="H99" i="1"/>
  <c r="H100" i="1"/>
  <c r="H101" i="1" s="1"/>
  <c r="H98" i="1"/>
  <c r="J98" i="1"/>
  <c r="J99" i="1"/>
  <c r="J100" i="1"/>
  <c r="J101" i="1" s="1"/>
  <c r="G98" i="1"/>
  <c r="G100" i="1"/>
  <c r="G101" i="1" s="1"/>
  <c r="G99" i="1"/>
  <c r="L100" i="1"/>
  <c r="L101" i="1" s="1"/>
  <c r="L98" i="1"/>
  <c r="L99" i="1"/>
  <c r="K100" i="1"/>
  <c r="K101" i="1" s="1"/>
  <c r="K99" i="1"/>
  <c r="K98" i="1"/>
  <c r="I99" i="1"/>
  <c r="I100" i="1"/>
  <c r="I98" i="1"/>
  <c r="I85" i="1"/>
  <c r="J73" i="2"/>
  <c r="H71" i="1"/>
  <c r="M100" i="1"/>
  <c r="M101" i="1" s="1"/>
  <c r="M99" i="1"/>
  <c r="M98" i="1"/>
  <c r="G73" i="2"/>
  <c r="N100" i="1"/>
  <c r="N99" i="1"/>
  <c r="N98" i="1"/>
  <c r="G101" i="2"/>
  <c r="J101" i="2"/>
  <c r="I101" i="2"/>
  <c r="H101" i="2"/>
  <c r="L86" i="2"/>
  <c r="K101" i="2"/>
  <c r="N101" i="2"/>
  <c r="M101" i="2"/>
  <c r="L101" i="2"/>
  <c r="N86" i="2"/>
  <c r="H86" i="2"/>
  <c r="J85" i="1"/>
  <c r="M85" i="1"/>
  <c r="K84" i="1"/>
  <c r="L84" i="1"/>
  <c r="L71" i="1"/>
  <c r="I72" i="1"/>
  <c r="I73" i="1" s="1"/>
  <c r="L72" i="1"/>
  <c r="L73" i="1" s="1"/>
  <c r="I83" i="1"/>
  <c r="I86" i="1" s="1"/>
  <c r="J84" i="1"/>
  <c r="K85" i="1"/>
  <c r="K86" i="1" s="1"/>
  <c r="L83" i="1"/>
  <c r="M84" i="1"/>
  <c r="I71" i="1"/>
  <c r="G71" i="1"/>
  <c r="G70" i="1"/>
  <c r="N85" i="1"/>
  <c r="M70" i="1"/>
  <c r="J83" i="1"/>
  <c r="J86" i="1" s="1"/>
  <c r="G72" i="1"/>
  <c r="G73" i="1" s="1"/>
  <c r="M83" i="1"/>
  <c r="M86" i="1" s="1"/>
  <c r="I70" i="1"/>
  <c r="N72" i="1"/>
  <c r="N71" i="1"/>
  <c r="N70" i="1"/>
  <c r="K72" i="1"/>
  <c r="K71" i="1"/>
  <c r="K70" i="1"/>
  <c r="H85" i="1"/>
  <c r="H84" i="1"/>
  <c r="H83" i="1"/>
  <c r="M73" i="1"/>
  <c r="N84" i="1"/>
  <c r="J72" i="1"/>
  <c r="J71" i="1"/>
  <c r="J70" i="1"/>
  <c r="G85" i="1"/>
  <c r="G84" i="1"/>
  <c r="G83" i="1"/>
  <c r="N83" i="1"/>
  <c r="L86" i="1"/>
  <c r="H73" i="1"/>
  <c r="N101" i="1" l="1"/>
  <c r="I101" i="1"/>
  <c r="N86" i="1"/>
  <c r="J73" i="1"/>
  <c r="K73" i="1"/>
  <c r="G86" i="1"/>
  <c r="H86" i="1"/>
  <c r="N73" i="1"/>
</calcChain>
</file>

<file path=xl/sharedStrings.xml><?xml version="1.0" encoding="utf-8"?>
<sst xmlns="http://schemas.openxmlformats.org/spreadsheetml/2006/main" count="284" uniqueCount="71">
  <si>
    <t>version,4</t>
  </si>
  <si>
    <t>ProtocolHeader</t>
  </si>
  <si>
    <t>,Version,1.0,Label,MTT_005a_d40,ReaderType,0,DateRead,2/7/2020 9:35:19 PM,InstrumentSN,SN: 512734004,</t>
  </si>
  <si>
    <t xml:space="preserve">,Result,0,Prefix,4b_Cis,WellMap,0007FE7FE7FE7FE7FE7FE000,RefWellMap,000000000000000000000000,RunCount,1,Kinetics,False, </t>
  </si>
  <si>
    <t>Steps</t>
  </si>
  <si>
    <t xml:space="preserve">,Injector,0,1,Inject,False,False,Read,True,False,WavelengthCount,1,1, </t>
  </si>
  <si>
    <t>PlateResults</t>
  </si>
  <si>
    <t>,Read 1,560,nm</t>
  </si>
  <si>
    <t>,,1,2,3,4,5,6,7,8,9,10,11,12</t>
  </si>
  <si>
    <t>,A,X,X,X,X,X,X,X,X,X,X,X,X</t>
  </si>
  <si>
    <t>,B,X,0.02689101,0.05814617,0.05452438,0.05571461,0.05747492,0.05649586,0.05701745,0.05715733,0.05775274,0.03016487,X</t>
  </si>
  <si>
    <t>,C,X,0.05238033,0.3467228,0.2987549,0.2880588,0.343262,0.3040414,0.3063896,0.2692539,0.1572601,0.08639686,X</t>
  </si>
  <si>
    <t>,D,X,0.05399989,0.3165217,0.3037675,0.3086161,0.3415431,0.3206435,0.3172894,0.2720896,0.1747153,0.0902894,X</t>
  </si>
  <si>
    <t>,E,X,0.05321266,0.3328291,0.3079558,0.3551177,0.3033486,0.3241388,0.3082806,0.2686412,0.1522124,0.08765014,X</t>
  </si>
  <si>
    <t>,F,X,0.05247225,0.2938036,0.2778406,0.2917624,0.2990893,0.2730493,0.2960622,0.2402154,0.1712212,0.05576856,X</t>
  </si>
  <si>
    <t>,G,X,0.03438988,0.05403261,0.05393338,0.05535028,0.05455359,0.05487627,0.05573221,0.05477101,0.05715618,0.02992625,X</t>
  </si>
  <si>
    <t>,H,X,X,X,X,X,X,X,X,X,X,X,X</t>
  </si>
  <si>
    <t>MTT</t>
  </si>
  <si>
    <t>Date of intoxication:</t>
  </si>
  <si>
    <t>Reader:</t>
  </si>
  <si>
    <t>Promega GloMax</t>
  </si>
  <si>
    <t>Vehicle</t>
  </si>
  <si>
    <t>Vehicle 2</t>
  </si>
  <si>
    <t>1nM</t>
  </si>
  <si>
    <t>10nM</t>
  </si>
  <si>
    <t>100nM</t>
  </si>
  <si>
    <t>1uM</t>
  </si>
  <si>
    <t>10uM</t>
  </si>
  <si>
    <t>100uM</t>
  </si>
  <si>
    <t>Empty value</t>
  </si>
  <si>
    <t>Cells</t>
  </si>
  <si>
    <t>Differentiation started</t>
  </si>
  <si>
    <t>Age of cells</t>
  </si>
  <si>
    <t>d40</t>
  </si>
  <si>
    <t>Agent</t>
  </si>
  <si>
    <t>Cisplatin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</si>
  <si>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</si>
  <si>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</si>
  <si>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</si>
  <si>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</si>
  <si>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</si>
  <si>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</si>
  <si>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</si>
  <si>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</si>
  <si>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Viability [% of Vehicle 1]</t>
  </si>
  <si>
    <t>Viability [% of vehicle 2]</t>
  </si>
  <si>
    <t>B</t>
  </si>
  <si>
    <t>C</t>
  </si>
  <si>
    <t>D</t>
  </si>
  <si>
    <t>E</t>
  </si>
  <si>
    <t>F</t>
  </si>
  <si>
    <t>G</t>
  </si>
  <si>
    <t>Viability [Vehicle combined]</t>
  </si>
  <si>
    <t>Vehicle combined</t>
  </si>
  <si>
    <t>,Version,1,Label,CytoTox-Fluor,ReaderType,2,DateRead,2/6/2020 9:07:08 PM,InstrumentSN,SN: 512734004,FluoOpticalKitID,PN:9300-046 SN:31000001DD35142D SIG:BLUE,</t>
  </si>
  <si>
    <t xml:space="preserve">,Result,0,Prefix,4b_Cis,WellMap,0007FE7FE7FE7FE7FE7FE000,RunCount,1,Kinetics,False, </t>
  </si>
  <si>
    <t>,Read 1</t>
  </si>
  <si>
    <t>,B,X,752.638,751.127,780.759,753.938,756.575,753.555,752.366,751.88,750.268,750.71,X</t>
  </si>
  <si>
    <t>,C,X,752.968,4230.01,3845.76,3688.12,4083.58,3754.01,3781.21,3889.46,4157.63,2487.37,X</t>
  </si>
  <si>
    <t>,D,X,756.174,3783.16,3916.02,3688.72,4114.08,3862.25,3761.85,4099.07,4090.33,2417.64,X</t>
  </si>
  <si>
    <t>,E,X,750.463,4275.18,3741.71,4010.67,3892.17,3672.77,3809.19,4034.3,3872.64,2498.32,X</t>
  </si>
  <si>
    <t>,F,X,756.571,4155.85,3783.18,3675.15,3817.52,3540.23,3752.96,3801.96,4087.24,763.082,X</t>
  </si>
  <si>
    <t>,G,X,753.524,753.641,751.344,752.994,756.516,761.092,752.533,754.537,751.504,792.723,X</t>
  </si>
  <si>
    <t>_x000B_</t>
  </si>
  <si>
    <t>Cytotox</t>
  </si>
  <si>
    <t>Proteases [% of Vehicle 1]</t>
  </si>
  <si>
    <t>Proteases [% of vehicle 2]</t>
  </si>
  <si>
    <t>Proteases [Vehicle combined]</t>
  </si>
  <si>
    <t>Live/Dead</t>
  </si>
  <si>
    <t>32) Exp_20200205</t>
  </si>
  <si>
    <t>iPSC_DSN_005A_20191209_d40_thawed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</si>
</sst>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2">
    <xf numFmtId="0" fontId="0" fillId="0" borderId="0" xfId="0"/>
    <xf numFmtId="0" fontId="16" fillId="0" borderId="0" xfId="0" applyFont="1"/>
    <xf numFmtId="14" fontId="0" fillId="0" borderId="0" xfId="0" applyNumberFormat="1"/>
    <xf numFmtId="0" fontId="0" fillId="0" borderId="10" xfId="0" applyBorder="1"/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0" fillId="0" borderId="11" xfId="0" applyBorder="1" applyAlignment="1">
      <alignment vertical="center"/>
    </xf>
    <xf numFmtId="0" fontId="18" fillId="0" borderId="12" xfId="0" applyFont="1" applyBorder="1" applyAlignment="1">
      <alignment vertical="center"/>
    </xf>
    <xf numFmtId="0" fontId="22" fillId="0" borderId="12" xfId="0" applyFont="1" applyBorder="1" applyAlignment="1">
      <alignment vertical="center"/>
    </xf>
    <xf numFmtId="0" fontId="22" fillId="0" borderId="13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0" xfId="0" applyFont="1" applyAlignment="1">
      <alignment vertical="center"/>
    </xf>
    <xf numFmtId="0" fontId="18" fillId="0" borderId="15" xfId="0" applyFont="1" applyBorder="1" applyAlignment="1">
      <alignment vertical="center"/>
    </xf>
    <xf numFmtId="0" fontId="0" fillId="0" borderId="16" xfId="0" applyBorder="1" applyAlignment="1">
      <alignment vertical="center"/>
    </xf>
    <xf numFmtId="0" fontId="18" fillId="0" borderId="10" xfId="0" applyFont="1" applyBorder="1" applyAlignment="1">
      <alignment vertical="center"/>
    </xf>
    <xf numFmtId="0" fontId="21" fillId="0" borderId="17" xfId="0" applyFont="1" applyBorder="1" applyAlignment="1">
      <alignment vertical="center"/>
    </xf>
    <xf numFmtId="0" fontId="20" fillId="0" borderId="0" xfId="0" applyFont="1"/>
    <xf numFmtId="0" fontId="23" fillId="0" borderId="0" xfId="0" applyFont="1"/>
    <xf numFmtId="0" fontId="18" fillId="0" borderId="0" xfId="0" applyFont="1" applyBorder="1" applyAlignment="1">
      <alignment vertical="center"/>
    </xf>
    <xf numFmtId="0" fontId="0" fillId="0" borderId="0" xfId="0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371475</xdr:colOff>
      <xdr:row>4</xdr:row>
      <xdr:rowOff>47625</xdr:rowOff>
    </xdr:from>
    <xdr:to>
      <xdr:col>15</xdr:col>
      <xdr:colOff>688975</xdr:colOff>
      <xdr:row>23</xdr:row>
      <xdr:rowOff>95250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29475" y="809625"/>
          <a:ext cx="4889500" cy="36671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104775</xdr:colOff>
      <xdr:row>3</xdr:row>
      <xdr:rowOff>76200</xdr:rowOff>
    </xdr:from>
    <xdr:to>
      <xdr:col>13</xdr:col>
      <xdr:colOff>422275</xdr:colOff>
      <xdr:row>22</xdr:row>
      <xdr:rowOff>123825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38775" y="647700"/>
          <a:ext cx="4889500" cy="36671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333375</xdr:colOff>
      <xdr:row>0</xdr:row>
      <xdr:rowOff>85725</xdr:rowOff>
    </xdr:from>
    <xdr:to>
      <xdr:col>10</xdr:col>
      <xdr:colOff>168275</xdr:colOff>
      <xdr:row>14</xdr:row>
      <xdr:rowOff>152400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B54887C-CD4D-47C1-99F1-4311CE2081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43375" y="85725"/>
          <a:ext cx="3644900" cy="273367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257175</xdr:colOff>
          <xdr:row>0</xdr:row>
          <xdr:rowOff>104775</xdr:rowOff>
        </xdr:from>
        <xdr:to>
          <xdr:col>14</xdr:col>
          <xdr:colOff>680961</xdr:colOff>
          <xdr:row>14</xdr:row>
          <xdr:rowOff>142875</xdr:rowOff>
        </xdr:to>
        <xdr:sp macro="" textlink="">
          <xdr:nvSpPr>
            <xdr:cNvPr id="3075" name="Object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780CA9CD-7937-4367-824A-3C481C32403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Relationship Id="rId4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01"/>
  <sheetViews>
    <sheetView topLeftCell="A49" workbookViewId="0">
      <selection activeCell="A25" sqref="A25:C32"/>
    </sheetView>
  </sheetViews>
  <sheetFormatPr baseColWidth="10" defaultRowHeight="15" x14ac:dyDescent="0.25"/>
  <cols>
    <col min="5" max="5" width="13.42578125" customWidth="1"/>
  </cols>
  <sheetData>
    <row r="1" spans="1:28" x14ac:dyDescent="0.25">
      <c r="B1" t="s">
        <v>0</v>
      </c>
    </row>
    <row r="2" spans="1:28" x14ac:dyDescent="0.25">
      <c r="A2" t="s">
        <v>1</v>
      </c>
    </row>
    <row r="3" spans="1:28" x14ac:dyDescent="0.25">
      <c r="A3" t="s">
        <v>2</v>
      </c>
    </row>
    <row r="4" spans="1:28" x14ac:dyDescent="0.25">
      <c r="A4" t="s">
        <v>3</v>
      </c>
    </row>
    <row r="6" spans="1:28" x14ac:dyDescent="0.25">
      <c r="A6" t="s">
        <v>4</v>
      </c>
    </row>
    <row r="7" spans="1:28" x14ac:dyDescent="0.25">
      <c r="A7" t="s">
        <v>5</v>
      </c>
    </row>
    <row r="9" spans="1:28" x14ac:dyDescent="0.25">
      <c r="A9" t="s">
        <v>6</v>
      </c>
    </row>
    <row r="10" spans="1:28" x14ac:dyDescent="0.25">
      <c r="A10" t="s">
        <v>7</v>
      </c>
      <c r="P10" t="s">
        <v>46</v>
      </c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</row>
    <row r="11" spans="1:28" x14ac:dyDescent="0.25">
      <c r="A11" t="s">
        <v>8</v>
      </c>
      <c r="P11" t="s">
        <v>47</v>
      </c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</row>
    <row r="12" spans="1:28" x14ac:dyDescent="0.25">
      <c r="A12" t="s">
        <v>9</v>
      </c>
      <c r="P12" t="s">
        <v>48</v>
      </c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</row>
    <row r="13" spans="1:28" x14ac:dyDescent="0.25">
      <c r="A13" t="s">
        <v>10</v>
      </c>
      <c r="P13" t="s">
        <v>49</v>
      </c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</row>
    <row r="14" spans="1:28" x14ac:dyDescent="0.25">
      <c r="A14" t="s">
        <v>11</v>
      </c>
      <c r="P14" t="s">
        <v>50</v>
      </c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</row>
    <row r="15" spans="1:28" x14ac:dyDescent="0.25">
      <c r="A15" t="s">
        <v>12</v>
      </c>
      <c r="P15" t="s">
        <v>51</v>
      </c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</row>
    <row r="16" spans="1:28" x14ac:dyDescent="0.25">
      <c r="A16" t="s">
        <v>13</v>
      </c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</row>
    <row r="17" spans="1:28" x14ac:dyDescent="0.25">
      <c r="A17" t="s">
        <v>14</v>
      </c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</row>
    <row r="18" spans="1:28" x14ac:dyDescent="0.25">
      <c r="A18" t="s">
        <v>15</v>
      </c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</row>
    <row r="19" spans="1:28" x14ac:dyDescent="0.25">
      <c r="A19" t="s">
        <v>16</v>
      </c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</row>
    <row r="20" spans="1:28" x14ac:dyDescent="0.25"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</row>
    <row r="21" spans="1:28" x14ac:dyDescent="0.25"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</row>
    <row r="22" spans="1:28" x14ac:dyDescent="0.25">
      <c r="A22" s="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</row>
    <row r="23" spans="1:28" x14ac:dyDescent="0.25">
      <c r="C23" s="2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</row>
    <row r="24" spans="1:28" x14ac:dyDescent="0.25">
      <c r="C24" s="2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</row>
    <row r="25" spans="1:28" x14ac:dyDescent="0.25">
      <c r="A25" s="1" t="s">
        <v>69</v>
      </c>
      <c r="F25" s="3"/>
      <c r="G25" s="3" t="s">
        <v>21</v>
      </c>
      <c r="H25" s="3" t="s">
        <v>22</v>
      </c>
      <c r="I25" s="3" t="s">
        <v>23</v>
      </c>
      <c r="J25" s="3" t="s">
        <v>24</v>
      </c>
      <c r="K25" s="3" t="s">
        <v>25</v>
      </c>
      <c r="L25" s="3" t="s">
        <v>26</v>
      </c>
      <c r="M25" s="3" t="s">
        <v>27</v>
      </c>
      <c r="N25" s="3" t="s">
        <v>28</v>
      </c>
      <c r="O25" s="3" t="s">
        <v>29</v>
      </c>
      <c r="P25" s="3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</row>
    <row r="26" spans="1:28" x14ac:dyDescent="0.25">
      <c r="A26" t="s">
        <v>30</v>
      </c>
      <c r="C26" t="s">
        <v>70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</row>
    <row r="27" spans="1:28" x14ac:dyDescent="0.25">
      <c r="A27" t="s">
        <v>31</v>
      </c>
      <c r="C27" s="2">
        <v>43807</v>
      </c>
      <c r="F27" s="5">
        <v>2.689101E-2</v>
      </c>
      <c r="G27" s="5">
        <v>5.8146169999999997E-2</v>
      </c>
      <c r="H27" s="6">
        <v>5.4524379999999997E-2</v>
      </c>
      <c r="I27" s="6">
        <v>5.5714609999999998E-2</v>
      </c>
      <c r="J27" s="6">
        <v>5.7474919999999999E-2</v>
      </c>
      <c r="K27" s="6">
        <v>5.6495860000000002E-2</v>
      </c>
      <c r="L27" s="6">
        <v>5.7017449999999997E-2</v>
      </c>
      <c r="M27" s="6">
        <v>5.7157329999999999E-2</v>
      </c>
      <c r="N27" s="6">
        <v>5.7752739999999997E-2</v>
      </c>
      <c r="O27" s="6">
        <v>3.016487E-2</v>
      </c>
      <c r="P27" s="6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</row>
    <row r="28" spans="1:28" x14ac:dyDescent="0.25">
      <c r="A28" t="s">
        <v>32</v>
      </c>
      <c r="C28" t="s">
        <v>33</v>
      </c>
      <c r="F28" s="7">
        <v>5.2380330000000003E-2</v>
      </c>
      <c r="G28" s="8">
        <v>0.3467228</v>
      </c>
      <c r="H28" s="9">
        <v>0.29875489999999999</v>
      </c>
      <c r="I28" s="9">
        <v>0.2880588</v>
      </c>
      <c r="J28" s="9">
        <v>0.34326200000000001</v>
      </c>
      <c r="K28" s="9">
        <v>0.30404140000000002</v>
      </c>
      <c r="L28" s="9">
        <v>0.30638959999999998</v>
      </c>
      <c r="M28" s="9">
        <v>0.26925389999999999</v>
      </c>
      <c r="N28" s="9">
        <v>0.15726010000000001</v>
      </c>
      <c r="O28" s="10">
        <v>8.6396860000000006E-2</v>
      </c>
      <c r="P28" s="10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</row>
    <row r="29" spans="1:28" x14ac:dyDescent="0.25">
      <c r="A29" t="s">
        <v>34</v>
      </c>
      <c r="C29" t="s">
        <v>35</v>
      </c>
      <c r="F29" s="7">
        <v>5.3999890000000002E-2</v>
      </c>
      <c r="G29" s="12">
        <v>0.31652170000000002</v>
      </c>
      <c r="H29" s="4">
        <v>0.30376750000000002</v>
      </c>
      <c r="I29" s="4">
        <v>0.3086161</v>
      </c>
      <c r="J29" s="4">
        <v>0.34154309999999999</v>
      </c>
      <c r="K29" s="4">
        <v>0.32064350000000003</v>
      </c>
      <c r="L29" s="4">
        <v>0.3172894</v>
      </c>
      <c r="M29" s="4">
        <v>0.27208959999999999</v>
      </c>
      <c r="N29" s="4">
        <v>0.17471529999999999</v>
      </c>
      <c r="O29" s="13">
        <v>9.0289400000000006E-2</v>
      </c>
      <c r="P29" s="20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</row>
    <row r="30" spans="1:28" x14ac:dyDescent="0.25">
      <c r="A30" t="s">
        <v>18</v>
      </c>
      <c r="C30" s="2">
        <v>43866</v>
      </c>
      <c r="F30" s="7">
        <v>5.3212660000000002E-2</v>
      </c>
      <c r="G30" s="12">
        <v>0.33282909999999999</v>
      </c>
      <c r="H30" s="4">
        <v>0.3079558</v>
      </c>
      <c r="I30" s="4">
        <v>0.35511769999999998</v>
      </c>
      <c r="J30" s="4">
        <v>0.30334860000000002</v>
      </c>
      <c r="K30" s="4">
        <v>0.3241388</v>
      </c>
      <c r="L30" s="4">
        <v>0.30828060000000002</v>
      </c>
      <c r="M30" s="4">
        <v>0.26864120000000002</v>
      </c>
      <c r="N30" s="4">
        <v>0.1522124</v>
      </c>
      <c r="O30" s="4">
        <v>8.7650140000000001E-2</v>
      </c>
      <c r="P30" s="20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</row>
    <row r="31" spans="1:28" x14ac:dyDescent="0.25">
      <c r="A31" t="s">
        <v>19</v>
      </c>
      <c r="C31" t="s">
        <v>20</v>
      </c>
      <c r="F31" s="7">
        <v>5.2472249999999998E-2</v>
      </c>
      <c r="G31" s="15">
        <v>0.2938036</v>
      </c>
      <c r="H31" s="16">
        <v>0.27784059999999999</v>
      </c>
      <c r="I31" s="16">
        <v>0.29176239999999998</v>
      </c>
      <c r="J31" s="16">
        <v>0.2990893</v>
      </c>
      <c r="K31" s="16">
        <v>0.27304929999999999</v>
      </c>
      <c r="L31" s="16">
        <v>0.2960622</v>
      </c>
      <c r="M31" s="16">
        <v>0.2402154</v>
      </c>
      <c r="N31" s="16">
        <v>0.17122119999999999</v>
      </c>
      <c r="O31" s="16">
        <v>5.5768560000000002E-2</v>
      </c>
      <c r="P31" s="17"/>
    </row>
    <row r="32" spans="1:28" x14ac:dyDescent="0.25">
      <c r="A32" s="1" t="s">
        <v>36</v>
      </c>
      <c r="F32">
        <v>3.4389879999999998E-2</v>
      </c>
      <c r="G32">
        <v>5.4032610000000002E-2</v>
      </c>
      <c r="H32" s="18">
        <v>5.3933380000000003E-2</v>
      </c>
      <c r="I32" s="18">
        <v>5.5350280000000002E-2</v>
      </c>
      <c r="J32" s="18">
        <v>5.4553589999999999E-2</v>
      </c>
      <c r="K32" s="18">
        <v>5.4876269999999998E-2</v>
      </c>
      <c r="L32" s="18">
        <v>5.5732209999999997E-2</v>
      </c>
      <c r="M32" s="18">
        <v>5.4771010000000002E-2</v>
      </c>
      <c r="N32" s="18">
        <v>5.7156180000000001E-2</v>
      </c>
      <c r="O32" s="18">
        <v>2.9926250000000001E-2</v>
      </c>
      <c r="P32" s="18"/>
    </row>
    <row r="35" spans="3:18" x14ac:dyDescent="0.25">
      <c r="C35" s="19"/>
      <c r="F35" t="s">
        <v>37</v>
      </c>
      <c r="G35">
        <f t="shared" ref="G35" si="0">AVERAGE(G28:G31)</f>
        <v>0.32246930000000001</v>
      </c>
      <c r="H35">
        <f>AVERAGE(H28:H31)</f>
        <v>0.2970797</v>
      </c>
      <c r="I35">
        <f t="shared" ref="I35:N35" si="1">AVERAGE(I28:I31)</f>
        <v>0.31088874999999999</v>
      </c>
      <c r="J35">
        <f t="shared" si="1"/>
        <v>0.32181075000000003</v>
      </c>
      <c r="K35">
        <f t="shared" si="1"/>
        <v>0.30546825000000005</v>
      </c>
      <c r="L35">
        <f t="shared" si="1"/>
        <v>0.30700545000000001</v>
      </c>
      <c r="M35">
        <f t="shared" si="1"/>
        <v>0.26255002500000002</v>
      </c>
      <c r="N35">
        <f t="shared" si="1"/>
        <v>0.16385225</v>
      </c>
      <c r="O35">
        <f>AVERAGE(O28:O30)</f>
        <v>8.8112133333333342E-2</v>
      </c>
    </row>
    <row r="36" spans="3:18" x14ac:dyDescent="0.25">
      <c r="F36" t="s">
        <v>38</v>
      </c>
      <c r="G36">
        <f t="shared" ref="G36" si="2">G35/1000</f>
        <v>3.2246930000000003E-4</v>
      </c>
      <c r="H36">
        <f>H35/1000</f>
        <v>2.9707970000000003E-4</v>
      </c>
      <c r="I36">
        <f t="shared" ref="I36:O36" si="3">I35/1000</f>
        <v>3.1088874999999998E-4</v>
      </c>
      <c r="J36">
        <f t="shared" si="3"/>
        <v>3.2181075000000005E-4</v>
      </c>
      <c r="K36">
        <f t="shared" si="3"/>
        <v>3.0546825000000007E-4</v>
      </c>
      <c r="L36">
        <f t="shared" si="3"/>
        <v>3.0700545E-4</v>
      </c>
      <c r="M36">
        <f t="shared" si="3"/>
        <v>2.6255002500000002E-4</v>
      </c>
      <c r="N36">
        <f t="shared" si="3"/>
        <v>1.6385225000000001E-4</v>
      </c>
      <c r="O36">
        <f t="shared" si="3"/>
        <v>8.8112133333333347E-5</v>
      </c>
    </row>
    <row r="37" spans="3:18" x14ac:dyDescent="0.25">
      <c r="F37" t="s">
        <v>39</v>
      </c>
      <c r="G37">
        <f t="shared" ref="G37" si="4">MEDIAN(G28:G31)</f>
        <v>0.3246754</v>
      </c>
      <c r="H37">
        <f>MEDIAN(H28:H31)</f>
        <v>0.30126120000000001</v>
      </c>
      <c r="I37">
        <f t="shared" ref="I37:O37" si="5">MEDIAN(I28:I31)</f>
        <v>0.30018924999999996</v>
      </c>
      <c r="J37">
        <f t="shared" si="5"/>
        <v>0.32244585000000003</v>
      </c>
      <c r="K37">
        <f t="shared" si="5"/>
        <v>0.31234245000000005</v>
      </c>
      <c r="L37">
        <f t="shared" si="5"/>
        <v>0.30733509999999997</v>
      </c>
      <c r="M37">
        <f t="shared" si="5"/>
        <v>0.26894755000000004</v>
      </c>
      <c r="N37">
        <f t="shared" si="5"/>
        <v>0.16424064999999999</v>
      </c>
      <c r="O37">
        <f t="shared" si="5"/>
        <v>8.7023500000000004E-2</v>
      </c>
    </row>
    <row r="38" spans="3:18" x14ac:dyDescent="0.25">
      <c r="F38" t="s">
        <v>40</v>
      </c>
      <c r="G38">
        <f t="shared" ref="G38" si="6">G37/1000</f>
        <v>3.2467539999999999E-4</v>
      </c>
      <c r="H38">
        <f>H37/1000</f>
        <v>3.012612E-4</v>
      </c>
      <c r="I38">
        <f t="shared" ref="I38:O38" si="7">I37/1000</f>
        <v>3.0018924999999994E-4</v>
      </c>
      <c r="J38">
        <f t="shared" si="7"/>
        <v>3.2244585000000005E-4</v>
      </c>
      <c r="K38">
        <f t="shared" si="7"/>
        <v>3.1234245000000006E-4</v>
      </c>
      <c r="L38">
        <f t="shared" si="7"/>
        <v>3.0733509999999998E-4</v>
      </c>
      <c r="M38">
        <f t="shared" si="7"/>
        <v>2.6894755000000004E-4</v>
      </c>
      <c r="N38">
        <f t="shared" si="7"/>
        <v>1.6424064999999999E-4</v>
      </c>
      <c r="O38">
        <f t="shared" si="7"/>
        <v>8.7023500000000005E-5</v>
      </c>
    </row>
    <row r="39" spans="3:18" x14ac:dyDescent="0.25">
      <c r="F39" t="s">
        <v>41</v>
      </c>
      <c r="G39">
        <f t="shared" ref="G39" si="8">STDEV(G28:G31)</f>
        <v>2.2749754727908602E-2</v>
      </c>
      <c r="H39">
        <f>STDEV(H28:H31)</f>
        <v>1.3366194720263512E-2</v>
      </c>
      <c r="I39">
        <f t="shared" ref="I39:O39" si="9">STDEV(I28:I31)</f>
        <v>3.0813356613920956E-2</v>
      </c>
      <c r="J39">
        <f t="shared" si="9"/>
        <v>2.385118470719361E-2</v>
      </c>
      <c r="K39">
        <f t="shared" si="9"/>
        <v>2.3323106353214051E-2</v>
      </c>
      <c r="L39">
        <f t="shared" si="9"/>
        <v>8.7086092825816169E-3</v>
      </c>
      <c r="M39">
        <f t="shared" si="9"/>
        <v>1.4965330132982924E-2</v>
      </c>
      <c r="N39">
        <f t="shared" si="9"/>
        <v>1.082050259230133E-2</v>
      </c>
      <c r="O39">
        <f t="shared" si="9"/>
        <v>1.6252960166919298E-2</v>
      </c>
    </row>
    <row r="40" spans="3:18" x14ac:dyDescent="0.25">
      <c r="F40" t="s">
        <v>42</v>
      </c>
      <c r="G40">
        <f t="shared" ref="G40" si="10">G39/G35*100</f>
        <v>7.0548590913642322</v>
      </c>
      <c r="H40">
        <f>H39/H35*100</f>
        <v>4.4991949030053258</v>
      </c>
      <c r="I40">
        <f t="shared" ref="I40:O40" si="11">I39/I35*100</f>
        <v>9.9113771771802472</v>
      </c>
      <c r="J40">
        <f t="shared" si="11"/>
        <v>7.4115562352076818</v>
      </c>
      <c r="K40">
        <f t="shared" si="11"/>
        <v>7.6351982090492374</v>
      </c>
      <c r="L40">
        <f t="shared" si="11"/>
        <v>2.83663019095642</v>
      </c>
      <c r="M40">
        <f t="shared" si="11"/>
        <v>5.6999918903008764</v>
      </c>
      <c r="N40">
        <f t="shared" si="11"/>
        <v>6.6038169096251833</v>
      </c>
      <c r="O40">
        <f t="shared" si="11"/>
        <v>18.445768536137244</v>
      </c>
    </row>
    <row r="43" spans="3:18" x14ac:dyDescent="0.25">
      <c r="D43" t="s">
        <v>43</v>
      </c>
    </row>
    <row r="44" spans="3:18" x14ac:dyDescent="0.25">
      <c r="F44" s="3"/>
      <c r="G44" s="3" t="s">
        <v>21</v>
      </c>
      <c r="H44" s="3" t="s">
        <v>22</v>
      </c>
      <c r="I44" s="3" t="s">
        <v>23</v>
      </c>
      <c r="J44" s="3" t="s">
        <v>24</v>
      </c>
      <c r="K44" s="3" t="s">
        <v>25</v>
      </c>
      <c r="L44" s="3" t="s">
        <v>26</v>
      </c>
      <c r="M44" s="3" t="s">
        <v>27</v>
      </c>
      <c r="N44" s="3" t="s">
        <v>28</v>
      </c>
      <c r="O44" s="3" t="s">
        <v>29</v>
      </c>
      <c r="P44" s="3"/>
    </row>
    <row r="47" spans="3:18" x14ac:dyDescent="0.25">
      <c r="G47">
        <f>G28-$O$35</f>
        <v>0.25861066666666666</v>
      </c>
      <c r="H47">
        <f t="shared" ref="H47:N47" si="12">H28-$O$35</f>
        <v>0.21064276666666665</v>
      </c>
      <c r="I47">
        <f t="shared" si="12"/>
        <v>0.19994666666666666</v>
      </c>
      <c r="J47">
        <f t="shared" si="12"/>
        <v>0.25514986666666667</v>
      </c>
      <c r="K47">
        <f t="shared" si="12"/>
        <v>0.21592926666666667</v>
      </c>
      <c r="L47">
        <f t="shared" si="12"/>
        <v>0.21827746666666664</v>
      </c>
      <c r="M47">
        <f t="shared" si="12"/>
        <v>0.18114176666666665</v>
      </c>
      <c r="N47">
        <f t="shared" si="12"/>
        <v>6.9147966666666671E-2</v>
      </c>
      <c r="R47" t="s">
        <v>53</v>
      </c>
    </row>
    <row r="48" spans="3:18" x14ac:dyDescent="0.25">
      <c r="G48">
        <f t="shared" ref="G48:N50" si="13">G29-$O$35</f>
        <v>0.22840956666666667</v>
      </c>
      <c r="H48">
        <f t="shared" si="13"/>
        <v>0.21565536666666668</v>
      </c>
      <c r="I48">
        <f t="shared" si="13"/>
        <v>0.22050396666666666</v>
      </c>
      <c r="J48">
        <f>J29-$O$35</f>
        <v>0.25343096666666665</v>
      </c>
      <c r="K48">
        <f t="shared" si="13"/>
        <v>0.23253136666666668</v>
      </c>
      <c r="L48">
        <f t="shared" si="13"/>
        <v>0.22917726666666666</v>
      </c>
      <c r="M48">
        <f t="shared" si="13"/>
        <v>0.18397746666666664</v>
      </c>
      <c r="N48">
        <f t="shared" si="13"/>
        <v>8.6603166666666648E-2</v>
      </c>
      <c r="R48">
        <f>AVERAGE(G47:H50)</f>
        <v>0.22166236666666667</v>
      </c>
    </row>
    <row r="49" spans="4:16" x14ac:dyDescent="0.25">
      <c r="G49">
        <f t="shared" si="13"/>
        <v>0.24471696666666665</v>
      </c>
      <c r="H49">
        <f t="shared" si="13"/>
        <v>0.21984366666666666</v>
      </c>
      <c r="I49">
        <f t="shared" si="13"/>
        <v>0.26700556666666664</v>
      </c>
      <c r="J49">
        <f t="shared" si="13"/>
        <v>0.21523646666666668</v>
      </c>
      <c r="K49">
        <f t="shared" si="13"/>
        <v>0.23602666666666666</v>
      </c>
      <c r="L49">
        <f t="shared" si="13"/>
        <v>0.22016846666666667</v>
      </c>
      <c r="M49">
        <f t="shared" si="13"/>
        <v>0.18052906666666668</v>
      </c>
      <c r="N49">
        <f t="shared" si="13"/>
        <v>6.4100266666666655E-2</v>
      </c>
    </row>
    <row r="50" spans="4:16" x14ac:dyDescent="0.25">
      <c r="G50">
        <f t="shared" si="13"/>
        <v>0.20569146666666666</v>
      </c>
      <c r="H50">
        <f t="shared" si="13"/>
        <v>0.18972846666666665</v>
      </c>
      <c r="I50">
        <f t="shared" si="13"/>
        <v>0.20365026666666664</v>
      </c>
      <c r="J50">
        <f t="shared" si="13"/>
        <v>0.21097716666666666</v>
      </c>
      <c r="K50">
        <f t="shared" si="13"/>
        <v>0.18493716666666665</v>
      </c>
      <c r="L50">
        <f t="shared" si="13"/>
        <v>0.20795006666666666</v>
      </c>
      <c r="M50">
        <f t="shared" si="13"/>
        <v>0.15210326666666665</v>
      </c>
      <c r="N50">
        <f t="shared" si="13"/>
        <v>8.3109066666666648E-2</v>
      </c>
    </row>
    <row r="53" spans="4:16" x14ac:dyDescent="0.25">
      <c r="F53" s="3"/>
      <c r="G53" s="3" t="s">
        <v>21</v>
      </c>
      <c r="H53" s="3" t="s">
        <v>22</v>
      </c>
      <c r="I53" s="3" t="s">
        <v>23</v>
      </c>
      <c r="J53" s="3" t="s">
        <v>24</v>
      </c>
      <c r="K53" s="3" t="s">
        <v>25</v>
      </c>
      <c r="L53" s="3" t="s">
        <v>26</v>
      </c>
      <c r="M53" s="3" t="s">
        <v>27</v>
      </c>
      <c r="N53" s="3" t="s">
        <v>28</v>
      </c>
      <c r="O53" s="3" t="s">
        <v>29</v>
      </c>
      <c r="P53" s="3"/>
    </row>
    <row r="54" spans="4:16" x14ac:dyDescent="0.25">
      <c r="F54" t="s">
        <v>37</v>
      </c>
      <c r="G54">
        <f>AVERAGE(G47:G50)</f>
        <v>0.23435716666666667</v>
      </c>
      <c r="H54">
        <f>AVERAGE(H47:H50)</f>
        <v>0.20896756666666666</v>
      </c>
      <c r="I54">
        <f>AVERAGE(I47:I50)</f>
        <v>0.22277661666666665</v>
      </c>
      <c r="J54">
        <f t="shared" ref="J54:N54" si="14">AVERAGE(J47:J50)</f>
        <v>0.23369861666666664</v>
      </c>
      <c r="K54">
        <f t="shared" si="14"/>
        <v>0.21735611666666665</v>
      </c>
      <c r="L54">
        <f t="shared" si="14"/>
        <v>0.21889331666666667</v>
      </c>
      <c r="M54">
        <f t="shared" si="14"/>
        <v>0.17443789166666665</v>
      </c>
      <c r="N54">
        <f t="shared" si="14"/>
        <v>7.5740116666666663E-2</v>
      </c>
    </row>
    <row r="55" spans="4:16" x14ac:dyDescent="0.25">
      <c r="F55" t="s">
        <v>38</v>
      </c>
      <c r="G55">
        <f>G54/1000</f>
        <v>2.3435716666666667E-4</v>
      </c>
      <c r="H55">
        <f>H54/1000</f>
        <v>2.0896756666666667E-4</v>
      </c>
      <c r="I55">
        <f t="shared" ref="I55:N55" si="15">I54/1000</f>
        <v>2.2277661666666665E-4</v>
      </c>
      <c r="J55">
        <f t="shared" si="15"/>
        <v>2.3369861666666664E-4</v>
      </c>
      <c r="K55">
        <f t="shared" si="15"/>
        <v>2.1735611666666665E-4</v>
      </c>
      <c r="L55">
        <f t="shared" si="15"/>
        <v>2.1889331666666666E-4</v>
      </c>
      <c r="M55">
        <f t="shared" si="15"/>
        <v>1.7443789166666666E-4</v>
      </c>
      <c r="N55">
        <f t="shared" si="15"/>
        <v>7.574011666666666E-5</v>
      </c>
    </row>
    <row r="56" spans="4:16" x14ac:dyDescent="0.25">
      <c r="F56" t="s">
        <v>39</v>
      </c>
      <c r="G56">
        <f>MEDIAN(G47:G50)</f>
        <v>0.23656326666666666</v>
      </c>
      <c r="H56">
        <f>MEDIAN(H47:H50)</f>
        <v>0.21314906666666666</v>
      </c>
      <c r="I56">
        <f t="shared" ref="I56:N56" si="16">MEDIAN(I47:I50)</f>
        <v>0.21207711666666665</v>
      </c>
      <c r="J56">
        <f>MEDIAN(J47:J50)</f>
        <v>0.23433371666666666</v>
      </c>
      <c r="K56">
        <f t="shared" si="16"/>
        <v>0.22423031666666668</v>
      </c>
      <c r="L56">
        <f t="shared" si="16"/>
        <v>0.21922296666666666</v>
      </c>
      <c r="M56">
        <f t="shared" si="16"/>
        <v>0.18083541666666667</v>
      </c>
      <c r="N56">
        <f t="shared" si="16"/>
        <v>7.612851666666666E-2</v>
      </c>
    </row>
    <row r="57" spans="4:16" x14ac:dyDescent="0.25">
      <c r="F57" t="s">
        <v>40</v>
      </c>
      <c r="G57">
        <f>G56/1000</f>
        <v>2.3656326666666666E-4</v>
      </c>
      <c r="H57">
        <f>H56/1000</f>
        <v>2.1314906666666667E-4</v>
      </c>
      <c r="I57">
        <f t="shared" ref="I57:N57" si="17">I56/1000</f>
        <v>2.1207711666666664E-4</v>
      </c>
      <c r="J57">
        <f t="shared" si="17"/>
        <v>2.3433371666666667E-4</v>
      </c>
      <c r="K57">
        <f t="shared" si="17"/>
        <v>2.2423031666666667E-4</v>
      </c>
      <c r="L57">
        <f t="shared" si="17"/>
        <v>2.1922296666666664E-4</v>
      </c>
      <c r="M57">
        <f t="shared" si="17"/>
        <v>1.8083541666666668E-4</v>
      </c>
      <c r="N57">
        <f t="shared" si="17"/>
        <v>7.6128516666666658E-5</v>
      </c>
    </row>
    <row r="58" spans="4:16" x14ac:dyDescent="0.25">
      <c r="F58" t="s">
        <v>41</v>
      </c>
      <c r="G58">
        <f>STDEV(G47:G50)</f>
        <v>2.2749754727908602E-2</v>
      </c>
      <c r="H58">
        <f>STDEV(H47:H50)</f>
        <v>1.3366194720263512E-2</v>
      </c>
      <c r="I58">
        <f t="shared" ref="I58:N58" si="18">STDEV(I47:I50)</f>
        <v>3.0813356613920991E-2</v>
      </c>
      <c r="J58">
        <f t="shared" si="18"/>
        <v>2.385118470719361E-2</v>
      </c>
      <c r="K58">
        <f t="shared" si="18"/>
        <v>2.3323106353214055E-2</v>
      </c>
      <c r="L58">
        <f t="shared" si="18"/>
        <v>8.7086092825816169E-3</v>
      </c>
      <c r="M58">
        <f t="shared" si="18"/>
        <v>1.4965330132982924E-2</v>
      </c>
      <c r="N58">
        <f t="shared" si="18"/>
        <v>1.0820502592301235E-2</v>
      </c>
    </row>
    <row r="59" spans="4:16" x14ac:dyDescent="0.25">
      <c r="F59" t="s">
        <v>42</v>
      </c>
      <c r="G59">
        <f>G58/G54*100</f>
        <v>9.7073006349604274</v>
      </c>
      <c r="H59">
        <f>H58/H54*100</f>
        <v>6.3963010784274079</v>
      </c>
      <c r="I59">
        <f t="shared" ref="I59:N59" si="19">I58/I54*100</f>
        <v>13.831503985908004</v>
      </c>
      <c r="J59">
        <f t="shared" si="19"/>
        <v>10.205958874465001</v>
      </c>
      <c r="K59">
        <f t="shared" si="19"/>
        <v>10.730365775250734</v>
      </c>
      <c r="L59">
        <f t="shared" si="19"/>
        <v>3.9784719858958462</v>
      </c>
      <c r="M59">
        <f t="shared" si="19"/>
        <v>8.5791739340556639</v>
      </c>
      <c r="N59">
        <f t="shared" si="19"/>
        <v>14.286355855408067</v>
      </c>
    </row>
    <row r="62" spans="4:16" x14ac:dyDescent="0.25">
      <c r="D62" t="s">
        <v>44</v>
      </c>
    </row>
    <row r="63" spans="4:16" x14ac:dyDescent="0.25">
      <c r="G63">
        <f>G47/$G$54*100</f>
        <v>110.34894743991185</v>
      </c>
      <c r="H63">
        <f t="shared" ref="H63:N63" si="20">H47/$G$54*100</f>
        <v>89.881086063081767</v>
      </c>
      <c r="I63">
        <f t="shared" si="20"/>
        <v>85.317069458796141</v>
      </c>
      <c r="J63">
        <f t="shared" si="20"/>
        <v>108.87222707790032</v>
      </c>
      <c r="K63">
        <f t="shared" si="20"/>
        <v>92.13683103354353</v>
      </c>
      <c r="L63">
        <f t="shared" si="20"/>
        <v>93.138805939367458</v>
      </c>
      <c r="M63">
        <f t="shared" si="20"/>
        <v>77.293034918923595</v>
      </c>
      <c r="N63">
        <f t="shared" si="20"/>
        <v>29.505377475832827</v>
      </c>
    </row>
    <row r="64" spans="4:16" x14ac:dyDescent="0.25">
      <c r="G64">
        <f t="shared" ref="G64:N66" si="21">G48/$G$54*100</f>
        <v>97.462164232229583</v>
      </c>
      <c r="H64">
        <f t="shared" si="21"/>
        <v>92.019958140814978</v>
      </c>
      <c r="I64">
        <f t="shared" si="21"/>
        <v>94.088851560616519</v>
      </c>
      <c r="J64">
        <f t="shared" si="21"/>
        <v>108.13877393693244</v>
      </c>
      <c r="K64">
        <f t="shared" si="21"/>
        <v>99.22093272163643</v>
      </c>
      <c r="L64">
        <f t="shared" si="21"/>
        <v>97.789741157193816</v>
      </c>
      <c r="M64">
        <f t="shared" si="21"/>
        <v>78.503025652440741</v>
      </c>
      <c r="N64">
        <f t="shared" si="21"/>
        <v>36.953496194910471</v>
      </c>
    </row>
    <row r="65" spans="4:16" x14ac:dyDescent="0.25">
      <c r="G65">
        <f t="shared" si="21"/>
        <v>104.42051768561234</v>
      </c>
      <c r="H65">
        <f t="shared" si="21"/>
        <v>93.807102122614836</v>
      </c>
      <c r="I65">
        <f t="shared" si="21"/>
        <v>113.93104399765883</v>
      </c>
      <c r="J65">
        <f>J49/$G$54*100</f>
        <v>91.841213873695636</v>
      </c>
      <c r="K65">
        <f t="shared" si="21"/>
        <v>100.71237420376163</v>
      </c>
      <c r="L65">
        <f t="shared" si="21"/>
        <v>93.945694001250217</v>
      </c>
      <c r="M65">
        <f t="shared" si="21"/>
        <v>77.031596359687455</v>
      </c>
      <c r="N65">
        <f t="shared" si="21"/>
        <v>27.351528258505709</v>
      </c>
    </row>
    <row r="66" spans="4:16" x14ac:dyDescent="0.25">
      <c r="G66">
        <f t="shared" si="21"/>
        <v>87.768370642246197</v>
      </c>
      <c r="H66">
        <f t="shared" si="21"/>
        <v>80.956972370519921</v>
      </c>
      <c r="I66">
        <f t="shared" si="21"/>
        <v>86.897392370477249</v>
      </c>
      <c r="J66">
        <f t="shared" si="21"/>
        <v>90.023774253400973</v>
      </c>
      <c r="K66">
        <f t="shared" si="21"/>
        <v>78.912528811081089</v>
      </c>
      <c r="L66">
        <f t="shared" si="21"/>
        <v>88.73211330568796</v>
      </c>
      <c r="M66">
        <f t="shared" si="21"/>
        <v>64.902332124115389</v>
      </c>
      <c r="N66">
        <f t="shared" si="21"/>
        <v>35.462566751745719</v>
      </c>
    </row>
    <row r="69" spans="4:16" x14ac:dyDescent="0.25">
      <c r="F69" s="3"/>
      <c r="G69" s="3" t="s">
        <v>21</v>
      </c>
      <c r="H69" s="3" t="s">
        <v>22</v>
      </c>
      <c r="I69" s="3" t="s">
        <v>23</v>
      </c>
      <c r="J69" s="3" t="s">
        <v>24</v>
      </c>
      <c r="K69" s="3" t="s">
        <v>25</v>
      </c>
      <c r="L69" s="3" t="s">
        <v>26</v>
      </c>
      <c r="M69" s="3" t="s">
        <v>27</v>
      </c>
      <c r="N69" s="3" t="s">
        <v>28</v>
      </c>
      <c r="O69" s="3" t="s">
        <v>29</v>
      </c>
      <c r="P69" s="3" t="s">
        <v>29</v>
      </c>
    </row>
    <row r="70" spans="4:16" x14ac:dyDescent="0.25">
      <c r="F70" t="s">
        <v>37</v>
      </c>
      <c r="G70">
        <f t="shared" ref="G70" si="22">AVERAGE(G63:G66)</f>
        <v>100</v>
      </c>
      <c r="H70">
        <f>AVERAGE(H63:H66)</f>
        <v>89.166279674257865</v>
      </c>
      <c r="I70">
        <f t="shared" ref="I70:N70" si="23">AVERAGE(I63:I66)</f>
        <v>95.058589346887189</v>
      </c>
      <c r="J70">
        <f t="shared" si="23"/>
        <v>99.718997285482331</v>
      </c>
      <c r="K70">
        <f t="shared" si="23"/>
        <v>92.745666692505665</v>
      </c>
      <c r="L70">
        <f t="shared" si="23"/>
        <v>93.401588600874859</v>
      </c>
      <c r="M70">
        <f t="shared" si="23"/>
        <v>74.432497263791788</v>
      </c>
      <c r="N70">
        <f t="shared" si="23"/>
        <v>32.318242170248681</v>
      </c>
    </row>
    <row r="71" spans="4:16" x14ac:dyDescent="0.25">
      <c r="F71" t="s">
        <v>39</v>
      </c>
      <c r="G71">
        <f t="shared" ref="G71" si="24">MEDIAN(G63:G66)</f>
        <v>100.94134095892096</v>
      </c>
      <c r="H71">
        <f>MEDIAN(H63:H66)</f>
        <v>90.950522101948366</v>
      </c>
      <c r="I71">
        <f t="shared" ref="I71:N71" si="25">MEDIAN(I63:I66)</f>
        <v>90.493121965546891</v>
      </c>
      <c r="J71">
        <f t="shared" si="25"/>
        <v>99.989993905314037</v>
      </c>
      <c r="K71">
        <f t="shared" si="25"/>
        <v>95.678881877589987</v>
      </c>
      <c r="L71">
        <f t="shared" si="25"/>
        <v>93.542249970308831</v>
      </c>
      <c r="M71">
        <f t="shared" si="25"/>
        <v>77.162315639305518</v>
      </c>
      <c r="N71">
        <f t="shared" si="25"/>
        <v>32.483972113789271</v>
      </c>
    </row>
    <row r="72" spans="4:16" x14ac:dyDescent="0.25">
      <c r="F72" t="s">
        <v>41</v>
      </c>
      <c r="G72">
        <f t="shared" ref="G72" si="26">STDEV(G63:G66)</f>
        <v>9.7073006349604238</v>
      </c>
      <c r="H72">
        <f>STDEV(H63:H66)</f>
        <v>5.703343708398152</v>
      </c>
      <c r="I72">
        <f t="shared" ref="I72:N72" si="27">STDEV(I63:I66)</f>
        <v>13.148032574462531</v>
      </c>
      <c r="J72">
        <f t="shared" si="27"/>
        <v>10.177279852985196</v>
      </c>
      <c r="K72">
        <f t="shared" si="27"/>
        <v>9.9519492768007431</v>
      </c>
      <c r="L72">
        <f t="shared" si="27"/>
        <v>3.7159560368674938</v>
      </c>
      <c r="M72">
        <f t="shared" si="27"/>
        <v>6.3856934037219215</v>
      </c>
      <c r="N72">
        <f t="shared" si="27"/>
        <v>4.6170990826543168</v>
      </c>
    </row>
    <row r="73" spans="4:16" x14ac:dyDescent="0.25">
      <c r="F73" t="s">
        <v>42</v>
      </c>
      <c r="G73">
        <f t="shared" ref="G73:N73" si="28">G72/G70*100</f>
        <v>9.7073006349604238</v>
      </c>
      <c r="H73">
        <f t="shared" si="28"/>
        <v>6.3963010784274053</v>
      </c>
      <c r="I73">
        <f t="shared" si="28"/>
        <v>13.831503985907908</v>
      </c>
      <c r="J73">
        <f t="shared" si="28"/>
        <v>10.205958874464999</v>
      </c>
      <c r="K73">
        <f t="shared" si="28"/>
        <v>10.730365775250728</v>
      </c>
      <c r="L73">
        <f t="shared" si="28"/>
        <v>3.9784719858958457</v>
      </c>
      <c r="M73">
        <f t="shared" si="28"/>
        <v>8.5791739340556656</v>
      </c>
      <c r="N73">
        <f t="shared" si="28"/>
        <v>14.286355855408175</v>
      </c>
    </row>
    <row r="76" spans="4:16" x14ac:dyDescent="0.25">
      <c r="D76" t="s">
        <v>45</v>
      </c>
      <c r="G76">
        <f>G47/$H$54*100</f>
        <v>123.75636601979861</v>
      </c>
      <c r="H76">
        <f t="shared" ref="H76:N76" si="29">H47/$H$54*100</f>
        <v>100.8016555041157</v>
      </c>
      <c r="I76">
        <f t="shared" si="29"/>
        <v>95.683109994581301</v>
      </c>
      <c r="J76">
        <f t="shared" si="29"/>
        <v>122.10022384653951</v>
      </c>
      <c r="K76">
        <f t="shared" si="29"/>
        <v>103.33147392729367</v>
      </c>
      <c r="L76">
        <f t="shared" si="29"/>
        <v>104.45518897908718</v>
      </c>
      <c r="M76">
        <f t="shared" si="29"/>
        <v>86.684153697216487</v>
      </c>
      <c r="N76">
        <f t="shared" si="29"/>
        <v>33.090286578762544</v>
      </c>
    </row>
    <row r="77" spans="4:16" x14ac:dyDescent="0.25">
      <c r="G77">
        <f t="shared" ref="G77:N79" si="30">G48/$H$54*100</f>
        <v>109.3038361455454</v>
      </c>
      <c r="H77">
        <f t="shared" si="30"/>
        <v>103.20040095536358</v>
      </c>
      <c r="I77">
        <f t="shared" si="30"/>
        <v>105.52066532812827</v>
      </c>
      <c r="J77">
        <f t="shared" si="30"/>
        <v>121.27765600626699</v>
      </c>
      <c r="K77">
        <f t="shared" si="30"/>
        <v>111.27629534854452</v>
      </c>
      <c r="L77">
        <f t="shared" si="30"/>
        <v>109.67121373061562</v>
      </c>
      <c r="M77">
        <f t="shared" si="30"/>
        <v>88.041158540232786</v>
      </c>
      <c r="N77">
        <f t="shared" si="30"/>
        <v>41.443353171074229</v>
      </c>
    </row>
    <row r="78" spans="4:16" x14ac:dyDescent="0.25">
      <c r="G78">
        <f t="shared" si="30"/>
        <v>117.10763089710731</v>
      </c>
      <c r="H78">
        <f t="shared" si="30"/>
        <v>105.20468327860128</v>
      </c>
      <c r="I78">
        <f t="shared" si="30"/>
        <v>127.77368800612918</v>
      </c>
      <c r="J78">
        <f t="shared" si="30"/>
        <v>102.99993922501851</v>
      </c>
      <c r="K78">
        <f t="shared" si="30"/>
        <v>112.94894726087476</v>
      </c>
      <c r="L78">
        <f t="shared" si="30"/>
        <v>105.36011409745085</v>
      </c>
      <c r="M78">
        <f t="shared" si="30"/>
        <v>86.390950302176094</v>
      </c>
      <c r="N78">
        <f t="shared" si="30"/>
        <v>30.674744262546639</v>
      </c>
    </row>
    <row r="79" spans="4:16" x14ac:dyDescent="0.25">
      <c r="G79">
        <f t="shared" si="30"/>
        <v>98.432244748666747</v>
      </c>
      <c r="H79">
        <f t="shared" si="30"/>
        <v>90.793260261919428</v>
      </c>
      <c r="I79">
        <f t="shared" si="30"/>
        <v>97.455442447448377</v>
      </c>
      <c r="J79">
        <f t="shared" si="30"/>
        <v>100.9616803373155</v>
      </c>
      <c r="K79">
        <f t="shared" si="30"/>
        <v>88.500416412307686</v>
      </c>
      <c r="L79">
        <f t="shared" si="30"/>
        <v>99.51308233319142</v>
      </c>
      <c r="M79">
        <f t="shared" si="30"/>
        <v>72.787978102502976</v>
      </c>
      <c r="N79">
        <f t="shared" si="30"/>
        <v>39.771275510537748</v>
      </c>
    </row>
    <row r="82" spans="4:16" x14ac:dyDescent="0.25">
      <c r="F82" s="3"/>
      <c r="G82" s="3" t="s">
        <v>21</v>
      </c>
      <c r="H82" s="3" t="s">
        <v>22</v>
      </c>
      <c r="I82" s="3" t="s">
        <v>23</v>
      </c>
      <c r="J82" s="3" t="s">
        <v>24</v>
      </c>
      <c r="K82" s="3" t="s">
        <v>25</v>
      </c>
      <c r="L82" s="3" t="s">
        <v>26</v>
      </c>
      <c r="M82" s="3" t="s">
        <v>27</v>
      </c>
      <c r="N82" s="3" t="s">
        <v>28</v>
      </c>
      <c r="O82" s="3" t="s">
        <v>29</v>
      </c>
      <c r="P82" s="3" t="s">
        <v>29</v>
      </c>
    </row>
    <row r="83" spans="4:16" x14ac:dyDescent="0.25">
      <c r="F83" t="s">
        <v>37</v>
      </c>
      <c r="G83">
        <f>AVERAGE(G76:G79)</f>
        <v>112.15001945277952</v>
      </c>
      <c r="H83">
        <f t="shared" ref="H83:M83" si="31">AVERAGE(H76:H79)</f>
        <v>100</v>
      </c>
      <c r="I83">
        <f t="shared" si="31"/>
        <v>106.60822644407179</v>
      </c>
      <c r="J83">
        <f t="shared" si="31"/>
        <v>111.83487485378512</v>
      </c>
      <c r="K83">
        <f t="shared" si="31"/>
        <v>104.01428323725516</v>
      </c>
      <c r="L83">
        <f t="shared" si="31"/>
        <v>104.74989978508626</v>
      </c>
      <c r="M83">
        <f t="shared" si="31"/>
        <v>83.476060160532086</v>
      </c>
      <c r="N83">
        <f>AVERAGE(N76:N79)</f>
        <v>36.244914880730292</v>
      </c>
    </row>
    <row r="84" spans="4:16" x14ac:dyDescent="0.25">
      <c r="F84" t="s">
        <v>39</v>
      </c>
      <c r="G84">
        <f>MEDIAN(G76:G79)</f>
        <v>113.20573352132635</v>
      </c>
      <c r="H84">
        <f t="shared" ref="H84:N84" si="32">MEDIAN(H76:H79)</f>
        <v>102.00102822973963</v>
      </c>
      <c r="I84">
        <f t="shared" si="32"/>
        <v>101.48805388778833</v>
      </c>
      <c r="J84">
        <f t="shared" si="32"/>
        <v>112.13879761564274</v>
      </c>
      <c r="K84">
        <f t="shared" si="32"/>
        <v>107.3038846379191</v>
      </c>
      <c r="L84">
        <f t="shared" si="32"/>
        <v>104.90765153826902</v>
      </c>
      <c r="M84">
        <f t="shared" si="32"/>
        <v>86.537551999696291</v>
      </c>
      <c r="N84">
        <f t="shared" si="32"/>
        <v>36.430781044650146</v>
      </c>
    </row>
    <row r="85" spans="4:16" x14ac:dyDescent="0.25">
      <c r="F85" t="s">
        <v>41</v>
      </c>
      <c r="G85">
        <f>STDEV(G76:G79)</f>
        <v>10.886739550447905</v>
      </c>
      <c r="H85">
        <f t="shared" ref="H85:N85" si="33">STDEV(H76:H79)</f>
        <v>6.3963010784274061</v>
      </c>
      <c r="I85">
        <f t="shared" si="33"/>
        <v>14.745521089917512</v>
      </c>
      <c r="J85">
        <f t="shared" si="33"/>
        <v>11.413821334886711</v>
      </c>
      <c r="K85">
        <f t="shared" si="33"/>
        <v>11.161113049862779</v>
      </c>
      <c r="L85">
        <f t="shared" si="33"/>
        <v>4.1674454182036316</v>
      </c>
      <c r="M85">
        <f t="shared" si="33"/>
        <v>7.1615563944689979</v>
      </c>
      <c r="N85">
        <f t="shared" si="33"/>
        <v>5.1780775193509454</v>
      </c>
    </row>
    <row r="86" spans="4:16" x14ac:dyDescent="0.25">
      <c r="F86" t="s">
        <v>42</v>
      </c>
      <c r="G86">
        <f>G85/G83*100</f>
        <v>9.7073006349604238</v>
      </c>
      <c r="H86">
        <f t="shared" ref="H86:N86" si="34">H85/H83*100</f>
        <v>6.3963010784274061</v>
      </c>
      <c r="I86">
        <f t="shared" si="34"/>
        <v>13.831503985907903</v>
      </c>
      <c r="J86">
        <f t="shared" si="34"/>
        <v>10.205958874465001</v>
      </c>
      <c r="K86">
        <f t="shared" si="34"/>
        <v>10.730365775250725</v>
      </c>
      <c r="L86">
        <f t="shared" si="34"/>
        <v>3.9784719858958475</v>
      </c>
      <c r="M86">
        <f t="shared" si="34"/>
        <v>8.5791739340556692</v>
      </c>
      <c r="N86">
        <f t="shared" si="34"/>
        <v>14.286355855408242</v>
      </c>
    </row>
    <row r="89" spans="4:16" x14ac:dyDescent="0.25">
      <c r="D89" t="s">
        <v>52</v>
      </c>
    </row>
    <row r="91" spans="4:16" x14ac:dyDescent="0.25">
      <c r="G91">
        <f>G47/$R$48*100</f>
        <v>116.66872936332149</v>
      </c>
      <c r="H91">
        <f t="shared" ref="H91:N91" si="35">H47/$R$48*100</f>
        <v>95.028655443090543</v>
      </c>
      <c r="I91">
        <f t="shared" si="35"/>
        <v>90.203253566873698</v>
      </c>
      <c r="J91">
        <f t="shared" si="35"/>
        <v>115.10743591868173</v>
      </c>
      <c r="K91">
        <f t="shared" si="35"/>
        <v>97.41358892525885</v>
      </c>
      <c r="L91">
        <f t="shared" si="35"/>
        <v>98.472947821093058</v>
      </c>
      <c r="M91">
        <f t="shared" si="35"/>
        <v>81.719675464381183</v>
      </c>
      <c r="N91">
        <f t="shared" si="35"/>
        <v>31.195176568086815</v>
      </c>
    </row>
    <row r="92" spans="4:16" x14ac:dyDescent="0.25">
      <c r="G92">
        <f t="shared" ref="G92:N92" si="36">G48/$R$48*100</f>
        <v>103.04390867131107</v>
      </c>
      <c r="H92">
        <f t="shared" si="36"/>
        <v>97.290022618483889</v>
      </c>
      <c r="I92">
        <f t="shared" si="36"/>
        <v>99.477403396246331</v>
      </c>
      <c r="J92">
        <f t="shared" si="36"/>
        <v>114.33197726692742</v>
      </c>
      <c r="K92">
        <f t="shared" si="36"/>
        <v>104.90340338932891</v>
      </c>
      <c r="L92">
        <f t="shared" si="36"/>
        <v>103.3902462168063</v>
      </c>
      <c r="M92">
        <f t="shared" si="36"/>
        <v>82.99896343853888</v>
      </c>
      <c r="N92">
        <f t="shared" si="36"/>
        <v>39.069855640808662</v>
      </c>
    </row>
    <row r="93" spans="4:16" x14ac:dyDescent="0.25">
      <c r="G93">
        <f t="shared" ref="G93:N93" si="37">G49/$R$48*100</f>
        <v>110.40077318793099</v>
      </c>
      <c r="H93">
        <f t="shared" si="37"/>
        <v>99.17951791846788</v>
      </c>
      <c r="I93">
        <f t="shared" si="37"/>
        <v>120.45597576253732</v>
      </c>
      <c r="J93">
        <f t="shared" si="37"/>
        <v>97.101041508925519</v>
      </c>
      <c r="K93">
        <f t="shared" si="37"/>
        <v>106.48026104566539</v>
      </c>
      <c r="L93">
        <f t="shared" si="37"/>
        <v>99.326047076702693</v>
      </c>
      <c r="M93">
        <f t="shared" si="37"/>
        <v>81.443264087378537</v>
      </c>
      <c r="N93">
        <f t="shared" si="37"/>
        <v>28.917974499054189</v>
      </c>
    </row>
    <row r="94" spans="4:16" x14ac:dyDescent="0.25">
      <c r="G94">
        <f t="shared" ref="G94:N94" si="38">G50/$R$48*100</f>
        <v>92.794942939494604</v>
      </c>
      <c r="H94">
        <f t="shared" si="38"/>
        <v>85.5934498578995</v>
      </c>
      <c r="I94">
        <f t="shared" si="38"/>
        <v>91.874082970932804</v>
      </c>
      <c r="J94">
        <f t="shared" si="38"/>
        <v>95.179515512406169</v>
      </c>
      <c r="K94">
        <f t="shared" si="38"/>
        <v>83.431919205650757</v>
      </c>
      <c r="L94">
        <f t="shared" si="38"/>
        <v>93.813879998574407</v>
      </c>
      <c r="M94">
        <f t="shared" si="38"/>
        <v>68.61934614972229</v>
      </c>
      <c r="N94">
        <f t="shared" si="38"/>
        <v>37.493539348357274</v>
      </c>
    </row>
    <row r="97" spans="6:16" x14ac:dyDescent="0.25">
      <c r="F97" s="3"/>
      <c r="G97" s="3" t="s">
        <v>21</v>
      </c>
      <c r="H97" s="3" t="s">
        <v>22</v>
      </c>
      <c r="I97" s="3" t="s">
        <v>23</v>
      </c>
      <c r="J97" s="3" t="s">
        <v>24</v>
      </c>
      <c r="K97" s="3" t="s">
        <v>25</v>
      </c>
      <c r="L97" s="3" t="s">
        <v>26</v>
      </c>
      <c r="M97" s="3" t="s">
        <v>27</v>
      </c>
      <c r="N97" s="3" t="s">
        <v>28</v>
      </c>
      <c r="O97" s="3" t="s">
        <v>29</v>
      </c>
      <c r="P97" s="3" t="s">
        <v>29</v>
      </c>
    </row>
    <row r="98" spans="6:16" x14ac:dyDescent="0.25">
      <c r="F98" t="s">
        <v>37</v>
      </c>
      <c r="G98">
        <f>AVERAGE(G91:G94)</f>
        <v>105.72708854051454</v>
      </c>
      <c r="H98">
        <f t="shared" ref="H98:M98" si="39">AVERAGE(H91:H94)</f>
        <v>94.272911459485442</v>
      </c>
      <c r="I98">
        <f t="shared" si="39"/>
        <v>100.50267892414755</v>
      </c>
      <c r="J98">
        <f t="shared" si="39"/>
        <v>105.42999255173521</v>
      </c>
      <c r="K98">
        <f t="shared" si="39"/>
        <v>98.057293141475981</v>
      </c>
      <c r="L98">
        <f t="shared" si="39"/>
        <v>98.750780278294116</v>
      </c>
      <c r="M98">
        <f t="shared" si="39"/>
        <v>78.69531228500523</v>
      </c>
      <c r="N98">
        <f>AVERAGE(N91:N94)</f>
        <v>34.169136514076733</v>
      </c>
    </row>
    <row r="99" spans="6:16" x14ac:dyDescent="0.25">
      <c r="F99" t="s">
        <v>39</v>
      </c>
      <c r="G99">
        <f>MEDIAN(G91:G94)</f>
        <v>106.72234092962103</v>
      </c>
      <c r="H99">
        <f t="shared" ref="H99:N99" si="40">MEDIAN(H91:H94)</f>
        <v>96.159339030787208</v>
      </c>
      <c r="I99">
        <f t="shared" si="40"/>
        <v>95.67574318358956</v>
      </c>
      <c r="J99">
        <f t="shared" si="40"/>
        <v>105.71650938792646</v>
      </c>
      <c r="K99">
        <f t="shared" si="40"/>
        <v>101.15849615729388</v>
      </c>
      <c r="L99">
        <f t="shared" si="40"/>
        <v>98.899497448897876</v>
      </c>
      <c r="M99">
        <f t="shared" si="40"/>
        <v>81.581469775879867</v>
      </c>
      <c r="N99">
        <f t="shared" si="40"/>
        <v>34.344357958222048</v>
      </c>
    </row>
    <row r="100" spans="6:16" x14ac:dyDescent="0.25">
      <c r="F100" t="s">
        <v>41</v>
      </c>
      <c r="G100">
        <f>STDEV(G91:G94)</f>
        <v>10.263246337218549</v>
      </c>
      <c r="H100">
        <f t="shared" ref="H100:N100" si="41">STDEV(H91:H94)</f>
        <v>6.029979252347978</v>
      </c>
      <c r="I100">
        <f t="shared" si="41"/>
        <v>13.901032041337691</v>
      </c>
      <c r="J100">
        <f t="shared" si="41"/>
        <v>10.760141681181612</v>
      </c>
      <c r="K100">
        <f t="shared" si="41"/>
        <v>10.521906223390216</v>
      </c>
      <c r="L100">
        <f t="shared" si="41"/>
        <v>3.9287721292254889</v>
      </c>
      <c r="M100">
        <f t="shared" si="41"/>
        <v>6.7514077188788777</v>
      </c>
      <c r="N100">
        <f t="shared" si="41"/>
        <v>4.8815244351212579</v>
      </c>
    </row>
    <row r="101" spans="6:16" x14ac:dyDescent="0.25">
      <c r="F101" t="s">
        <v>42</v>
      </c>
      <c r="G101">
        <f>G100/G98*100</f>
        <v>9.7073006349604327</v>
      </c>
      <c r="H101">
        <f t="shared" ref="H101:N101" si="42">H100/H98*100</f>
        <v>6.3963010784274035</v>
      </c>
      <c r="I101">
        <f t="shared" si="42"/>
        <v>13.831503985907906</v>
      </c>
      <c r="J101">
        <f t="shared" si="42"/>
        <v>10.205958874465002</v>
      </c>
      <c r="K101">
        <f t="shared" si="42"/>
        <v>10.730365775250727</v>
      </c>
      <c r="L101">
        <f t="shared" si="42"/>
        <v>3.9784719858958435</v>
      </c>
      <c r="M101">
        <f t="shared" si="42"/>
        <v>8.5791739340556692</v>
      </c>
      <c r="N101">
        <f t="shared" si="42"/>
        <v>14.286355855408303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3CB902-7AA8-4D96-924D-157C321AD629}">
  <dimension ref="A2:R101"/>
  <sheetViews>
    <sheetView topLeftCell="A79" workbookViewId="0">
      <selection activeCell="C19" sqref="C19"/>
    </sheetView>
  </sheetViews>
  <sheetFormatPr baseColWidth="10" defaultRowHeight="15" x14ac:dyDescent="0.25"/>
  <sheetData>
    <row r="2" spans="1:1" x14ac:dyDescent="0.25">
      <c r="A2" t="s">
        <v>1</v>
      </c>
    </row>
    <row r="3" spans="1:1" x14ac:dyDescent="0.25">
      <c r="A3" t="s">
        <v>54</v>
      </c>
    </row>
    <row r="4" spans="1:1" x14ac:dyDescent="0.25">
      <c r="A4" t="s">
        <v>55</v>
      </c>
    </row>
    <row r="6" spans="1:1" x14ac:dyDescent="0.25">
      <c r="A6" t="s">
        <v>4</v>
      </c>
    </row>
    <row r="7" spans="1:1" x14ac:dyDescent="0.25">
      <c r="A7" t="s">
        <v>5</v>
      </c>
    </row>
    <row r="9" spans="1:1" x14ac:dyDescent="0.25">
      <c r="A9" t="s">
        <v>6</v>
      </c>
    </row>
    <row r="10" spans="1:1" x14ac:dyDescent="0.25">
      <c r="A10" t="s">
        <v>56</v>
      </c>
    </row>
    <row r="11" spans="1:1" x14ac:dyDescent="0.25">
      <c r="A11" t="s">
        <v>8</v>
      </c>
    </row>
    <row r="12" spans="1:1" x14ac:dyDescent="0.25">
      <c r="A12" t="s">
        <v>9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6" x14ac:dyDescent="0.25">
      <c r="A17" t="s">
        <v>61</v>
      </c>
    </row>
    <row r="18" spans="1:16" x14ac:dyDescent="0.25">
      <c r="A18" t="s">
        <v>62</v>
      </c>
    </row>
    <row r="19" spans="1:16" x14ac:dyDescent="0.25">
      <c r="A19" t="s">
        <v>16</v>
      </c>
    </row>
    <row r="21" spans="1:16" x14ac:dyDescent="0.25">
      <c r="A21" t="s">
        <v>63</v>
      </c>
    </row>
    <row r="22" spans="1:16" x14ac:dyDescent="0.25">
      <c r="A22" s="1"/>
    </row>
    <row r="23" spans="1:16" x14ac:dyDescent="0.25">
      <c r="C23" s="2"/>
    </row>
    <row r="24" spans="1:16" x14ac:dyDescent="0.25">
      <c r="C24" s="2"/>
    </row>
    <row r="25" spans="1:16" x14ac:dyDescent="0.25">
      <c r="A25" s="1" t="s">
        <v>69</v>
      </c>
      <c r="F25" s="3"/>
      <c r="G25" s="3" t="s">
        <v>21</v>
      </c>
      <c r="H25" s="3" t="s">
        <v>22</v>
      </c>
      <c r="I25" s="3" t="s">
        <v>23</v>
      </c>
      <c r="J25" s="3" t="s">
        <v>24</v>
      </c>
      <c r="K25" s="3" t="s">
        <v>25</v>
      </c>
      <c r="L25" s="3" t="s">
        <v>26</v>
      </c>
      <c r="M25" s="3" t="s">
        <v>27</v>
      </c>
      <c r="N25" s="3" t="s">
        <v>28</v>
      </c>
      <c r="O25" s="3" t="s">
        <v>29</v>
      </c>
      <c r="P25" s="3"/>
    </row>
    <row r="26" spans="1:16" x14ac:dyDescent="0.25">
      <c r="A26" t="s">
        <v>30</v>
      </c>
      <c r="C26" t="s">
        <v>70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</row>
    <row r="27" spans="1:16" x14ac:dyDescent="0.25">
      <c r="A27" t="s">
        <v>31</v>
      </c>
      <c r="C27" s="2">
        <v>43807</v>
      </c>
      <c r="F27" s="5">
        <v>752.63800000000003</v>
      </c>
      <c r="G27" s="5">
        <v>751.12699999999995</v>
      </c>
      <c r="H27" s="6">
        <v>780.75900000000001</v>
      </c>
      <c r="I27" s="6">
        <v>753.93799999999999</v>
      </c>
      <c r="J27" s="6">
        <v>756.57500000000005</v>
      </c>
      <c r="K27" s="6">
        <v>753.55499999999995</v>
      </c>
      <c r="L27" s="6">
        <v>752.36599999999999</v>
      </c>
      <c r="M27" s="6">
        <v>751.88</v>
      </c>
      <c r="N27" s="6">
        <v>750.26800000000003</v>
      </c>
      <c r="O27" s="6">
        <v>750.71</v>
      </c>
      <c r="P27" s="6"/>
    </row>
    <row r="28" spans="1:16" x14ac:dyDescent="0.25">
      <c r="A28" t="s">
        <v>32</v>
      </c>
      <c r="C28" t="s">
        <v>33</v>
      </c>
      <c r="F28" s="7">
        <v>752.96799999999996</v>
      </c>
      <c r="G28" s="8">
        <v>4230.01</v>
      </c>
      <c r="H28" s="9">
        <v>3845.76</v>
      </c>
      <c r="I28" s="9">
        <v>3688.12</v>
      </c>
      <c r="J28" s="9">
        <v>4083.58</v>
      </c>
      <c r="K28" s="9">
        <v>3754.01</v>
      </c>
      <c r="L28" s="9">
        <v>3781.21</v>
      </c>
      <c r="M28" s="9">
        <v>3889.46</v>
      </c>
      <c r="N28" s="9">
        <v>4157.63</v>
      </c>
      <c r="O28" s="10">
        <v>2487.37</v>
      </c>
      <c r="P28" s="11"/>
    </row>
    <row r="29" spans="1:16" x14ac:dyDescent="0.25">
      <c r="A29" t="s">
        <v>34</v>
      </c>
      <c r="C29" t="s">
        <v>35</v>
      </c>
      <c r="F29" s="7">
        <v>756.17399999999998</v>
      </c>
      <c r="G29" s="12">
        <v>3783.16</v>
      </c>
      <c r="H29" s="4">
        <v>3916.02</v>
      </c>
      <c r="I29" s="4">
        <v>3688.72</v>
      </c>
      <c r="J29" s="4">
        <v>4114.08</v>
      </c>
      <c r="K29" s="4">
        <v>3862.25</v>
      </c>
      <c r="L29" s="4">
        <v>3761.85</v>
      </c>
      <c r="M29" s="4">
        <v>4099.07</v>
      </c>
      <c r="N29" s="4">
        <v>4090.33</v>
      </c>
      <c r="O29" s="13">
        <v>2417.64</v>
      </c>
      <c r="P29" s="14"/>
    </row>
    <row r="30" spans="1:16" x14ac:dyDescent="0.25">
      <c r="A30" t="s">
        <v>18</v>
      </c>
      <c r="C30" s="2">
        <v>43866</v>
      </c>
      <c r="F30" s="7">
        <v>750.46299999999997</v>
      </c>
      <c r="G30" s="12">
        <v>4275.18</v>
      </c>
      <c r="H30" s="4">
        <v>3741.71</v>
      </c>
      <c r="I30" s="4">
        <v>4010.67</v>
      </c>
      <c r="J30" s="4">
        <v>3892.17</v>
      </c>
      <c r="K30" s="4">
        <v>3672.77</v>
      </c>
      <c r="L30" s="4">
        <v>3809.19</v>
      </c>
      <c r="M30" s="4">
        <v>4034.3</v>
      </c>
      <c r="N30" s="4">
        <v>3872.64</v>
      </c>
      <c r="O30" s="4">
        <v>2498.3200000000002</v>
      </c>
      <c r="P30" s="14"/>
    </row>
    <row r="31" spans="1:16" x14ac:dyDescent="0.25">
      <c r="A31" t="s">
        <v>19</v>
      </c>
      <c r="C31" t="s">
        <v>20</v>
      </c>
      <c r="F31" s="7">
        <v>756.57100000000003</v>
      </c>
      <c r="G31" s="15">
        <v>4155.8500000000004</v>
      </c>
      <c r="H31" s="16">
        <v>3783.18</v>
      </c>
      <c r="I31" s="16">
        <v>3675.15</v>
      </c>
      <c r="J31" s="16">
        <v>3817.52</v>
      </c>
      <c r="K31" s="16">
        <v>3540.23</v>
      </c>
      <c r="L31" s="16">
        <v>3752.96</v>
      </c>
      <c r="M31" s="16">
        <v>3801.96</v>
      </c>
      <c r="N31" s="16">
        <v>4087.24</v>
      </c>
      <c r="O31" s="16">
        <v>763.08199999999999</v>
      </c>
      <c r="P31" s="17"/>
    </row>
    <row r="32" spans="1:16" x14ac:dyDescent="0.25">
      <c r="A32" s="1" t="s">
        <v>36</v>
      </c>
      <c r="F32">
        <v>753.524</v>
      </c>
      <c r="G32">
        <v>753.64099999999996</v>
      </c>
      <c r="H32" s="18">
        <v>751.34400000000005</v>
      </c>
      <c r="I32" s="18">
        <v>752.99400000000003</v>
      </c>
      <c r="J32" s="18">
        <v>756.51599999999996</v>
      </c>
      <c r="K32" s="18">
        <v>761.09199999999998</v>
      </c>
      <c r="L32" s="18">
        <v>752.53300000000002</v>
      </c>
      <c r="M32" s="18">
        <v>754.53700000000003</v>
      </c>
      <c r="N32" s="18">
        <v>751.50400000000002</v>
      </c>
      <c r="O32" s="18">
        <v>792.72299999999996</v>
      </c>
      <c r="P32" s="18"/>
    </row>
    <row r="35" spans="1:18" x14ac:dyDescent="0.25">
      <c r="A35" s="1"/>
      <c r="C35" s="19"/>
      <c r="F35" t="s">
        <v>37</v>
      </c>
      <c r="G35">
        <f t="shared" ref="G35" si="0">AVERAGE(G28:G31)</f>
        <v>4111.05</v>
      </c>
      <c r="H35">
        <f>AVERAGE(H28:H31)</f>
        <v>3821.6675000000005</v>
      </c>
      <c r="I35">
        <f t="shared" ref="I35:N35" si="1">AVERAGE(I28:I31)</f>
        <v>3765.665</v>
      </c>
      <c r="J35">
        <f t="shared" si="1"/>
        <v>3976.8375000000001</v>
      </c>
      <c r="K35">
        <f t="shared" si="1"/>
        <v>3707.3150000000001</v>
      </c>
      <c r="L35">
        <f t="shared" si="1"/>
        <v>3776.3024999999998</v>
      </c>
      <c r="M35">
        <f t="shared" si="1"/>
        <v>3956.1975000000002</v>
      </c>
      <c r="N35">
        <f t="shared" si="1"/>
        <v>4051.9599999999996</v>
      </c>
      <c r="O35">
        <f>AVERAGE(O28:O30)</f>
        <v>2467.7766666666666</v>
      </c>
    </row>
    <row r="36" spans="1:18" x14ac:dyDescent="0.25">
      <c r="F36" t="s">
        <v>38</v>
      </c>
      <c r="G36">
        <f t="shared" ref="G36" si="2">G35/1000</f>
        <v>4.1110500000000005</v>
      </c>
      <c r="H36">
        <f>H35/1000</f>
        <v>3.8216675000000007</v>
      </c>
      <c r="I36">
        <f t="shared" ref="I36:O36" si="3">I35/1000</f>
        <v>3.7656649999999998</v>
      </c>
      <c r="J36">
        <f t="shared" si="3"/>
        <v>3.9768375000000002</v>
      </c>
      <c r="K36">
        <f t="shared" si="3"/>
        <v>3.7073149999999999</v>
      </c>
      <c r="L36">
        <f t="shared" si="3"/>
        <v>3.7763024999999999</v>
      </c>
      <c r="M36">
        <f t="shared" si="3"/>
        <v>3.9561975</v>
      </c>
      <c r="N36">
        <f t="shared" si="3"/>
        <v>4.0519599999999993</v>
      </c>
      <c r="O36">
        <f t="shared" si="3"/>
        <v>2.4677766666666665</v>
      </c>
    </row>
    <row r="37" spans="1:18" x14ac:dyDescent="0.25">
      <c r="F37" t="s">
        <v>39</v>
      </c>
      <c r="G37">
        <f t="shared" ref="G37" si="4">MEDIAN(G28:G31)</f>
        <v>4192.93</v>
      </c>
      <c r="H37">
        <f>MEDIAN(H28:H31)</f>
        <v>3814.4700000000003</v>
      </c>
      <c r="I37">
        <f t="shared" ref="I37:O37" si="5">MEDIAN(I28:I31)</f>
        <v>3688.42</v>
      </c>
      <c r="J37">
        <f t="shared" si="5"/>
        <v>3987.875</v>
      </c>
      <c r="K37">
        <f t="shared" si="5"/>
        <v>3713.3900000000003</v>
      </c>
      <c r="L37">
        <f t="shared" si="5"/>
        <v>3771.5299999999997</v>
      </c>
      <c r="M37">
        <f t="shared" si="5"/>
        <v>3961.88</v>
      </c>
      <c r="N37">
        <f t="shared" si="5"/>
        <v>4088.7849999999999</v>
      </c>
      <c r="O37">
        <f t="shared" si="5"/>
        <v>2452.5050000000001</v>
      </c>
    </row>
    <row r="38" spans="1:18" x14ac:dyDescent="0.25">
      <c r="F38" t="s">
        <v>40</v>
      </c>
      <c r="G38">
        <f t="shared" ref="G38" si="6">G37/1000</f>
        <v>4.1929300000000005</v>
      </c>
      <c r="H38">
        <f>H37/1000</f>
        <v>3.8144700000000005</v>
      </c>
      <c r="I38">
        <f t="shared" ref="I38:O38" si="7">I37/1000</f>
        <v>3.6884200000000003</v>
      </c>
      <c r="J38">
        <f t="shared" si="7"/>
        <v>3.9878749999999998</v>
      </c>
      <c r="K38">
        <f t="shared" si="7"/>
        <v>3.7133900000000004</v>
      </c>
      <c r="L38">
        <f t="shared" si="7"/>
        <v>3.7715299999999998</v>
      </c>
      <c r="M38">
        <f t="shared" si="7"/>
        <v>3.9618800000000003</v>
      </c>
      <c r="N38">
        <f t="shared" si="7"/>
        <v>4.0887849999999997</v>
      </c>
      <c r="O38">
        <f t="shared" si="7"/>
        <v>2.4525049999999999</v>
      </c>
    </row>
    <row r="39" spans="1:18" x14ac:dyDescent="0.25">
      <c r="F39" t="s">
        <v>41</v>
      </c>
      <c r="G39">
        <f t="shared" ref="G39" si="8">STDEV(G28:G31)</f>
        <v>224.06028251343454</v>
      </c>
      <c r="H39">
        <f>STDEV(H28:H31)</f>
        <v>76.06429796560279</v>
      </c>
      <c r="I39">
        <f t="shared" ref="I39:O39" si="9">STDEV(I28:I31)</f>
        <v>163.45659495209534</v>
      </c>
      <c r="J39">
        <f t="shared" si="9"/>
        <v>144.66065633636069</v>
      </c>
      <c r="K39">
        <f t="shared" si="9"/>
        <v>135.76454065771372</v>
      </c>
      <c r="L39">
        <f t="shared" si="9"/>
        <v>24.895905118446052</v>
      </c>
      <c r="M39">
        <f t="shared" si="9"/>
        <v>135.09953377047597</v>
      </c>
      <c r="N39">
        <f t="shared" si="9"/>
        <v>123.87997766655708</v>
      </c>
      <c r="O39">
        <f t="shared" si="9"/>
        <v>853.09601045993975</v>
      </c>
    </row>
    <row r="40" spans="1:18" x14ac:dyDescent="0.25">
      <c r="F40" t="s">
        <v>42</v>
      </c>
      <c r="G40">
        <f t="shared" ref="G40" si="10">G39/G35*100</f>
        <v>5.4501959964834903</v>
      </c>
      <c r="H40">
        <f>H39/H35*100</f>
        <v>1.9903431673635337</v>
      </c>
      <c r="I40">
        <f t="shared" ref="I40:O40" si="11">I39/I35*100</f>
        <v>4.3407099397342925</v>
      </c>
      <c r="J40">
        <f t="shared" si="11"/>
        <v>3.6375802716696541</v>
      </c>
      <c r="K40">
        <f t="shared" si="11"/>
        <v>3.6620718945574824</v>
      </c>
      <c r="L40">
        <f t="shared" si="11"/>
        <v>0.65926670647931551</v>
      </c>
      <c r="M40">
        <f t="shared" si="11"/>
        <v>3.4148834523674809</v>
      </c>
      <c r="N40">
        <f t="shared" si="11"/>
        <v>3.057285305544899</v>
      </c>
      <c r="O40">
        <f t="shared" si="11"/>
        <v>34.569417159302901</v>
      </c>
    </row>
    <row r="43" spans="1:18" x14ac:dyDescent="0.25">
      <c r="D43" t="s">
        <v>43</v>
      </c>
    </row>
    <row r="44" spans="1:18" x14ac:dyDescent="0.25">
      <c r="F44" s="3"/>
      <c r="G44" s="3" t="s">
        <v>21</v>
      </c>
      <c r="H44" s="3" t="s">
        <v>22</v>
      </c>
      <c r="I44" s="3" t="s">
        <v>23</v>
      </c>
      <c r="J44" s="3" t="s">
        <v>24</v>
      </c>
      <c r="K44" s="3" t="s">
        <v>25</v>
      </c>
      <c r="L44" s="3" t="s">
        <v>26</v>
      </c>
      <c r="M44" s="3" t="s">
        <v>27</v>
      </c>
      <c r="N44" s="3" t="s">
        <v>28</v>
      </c>
      <c r="O44" s="3" t="s">
        <v>29</v>
      </c>
      <c r="P44" s="3"/>
    </row>
    <row r="47" spans="1:18" x14ac:dyDescent="0.25">
      <c r="G47">
        <f>G28-$O$35</f>
        <v>1762.2333333333336</v>
      </c>
      <c r="H47">
        <f t="shared" ref="H47:N47" si="12">H28-$O$35</f>
        <v>1377.9833333333336</v>
      </c>
      <c r="I47">
        <f t="shared" si="12"/>
        <v>1220.3433333333332</v>
      </c>
      <c r="J47">
        <f t="shared" si="12"/>
        <v>1615.8033333333333</v>
      </c>
      <c r="K47">
        <f t="shared" si="12"/>
        <v>1286.2333333333336</v>
      </c>
      <c r="L47">
        <f t="shared" si="12"/>
        <v>1313.4333333333334</v>
      </c>
      <c r="M47">
        <f t="shared" si="12"/>
        <v>1421.6833333333334</v>
      </c>
      <c r="N47">
        <f t="shared" si="12"/>
        <v>1689.8533333333335</v>
      </c>
      <c r="R47" t="s">
        <v>53</v>
      </c>
    </row>
    <row r="48" spans="1:18" x14ac:dyDescent="0.25">
      <c r="G48">
        <f t="shared" ref="G48:N50" si="13">G29-$O$35</f>
        <v>1315.3833333333332</v>
      </c>
      <c r="H48">
        <f t="shared" si="13"/>
        <v>1448.2433333333333</v>
      </c>
      <c r="I48">
        <f t="shared" si="13"/>
        <v>1220.9433333333332</v>
      </c>
      <c r="J48">
        <f>J29-$O$35</f>
        <v>1646.3033333333333</v>
      </c>
      <c r="K48">
        <f t="shared" si="13"/>
        <v>1394.4733333333334</v>
      </c>
      <c r="L48">
        <f t="shared" si="13"/>
        <v>1294.0733333333333</v>
      </c>
      <c r="M48">
        <f t="shared" si="13"/>
        <v>1631.2933333333331</v>
      </c>
      <c r="N48">
        <f t="shared" si="13"/>
        <v>1622.5533333333333</v>
      </c>
      <c r="R48">
        <f>AVERAGE(G47:H50)</f>
        <v>1498.5820833333335</v>
      </c>
    </row>
    <row r="49" spans="4:16" x14ac:dyDescent="0.25">
      <c r="G49">
        <f t="shared" si="13"/>
        <v>1807.4033333333336</v>
      </c>
      <c r="H49">
        <f t="shared" si="13"/>
        <v>1273.9333333333334</v>
      </c>
      <c r="I49">
        <f t="shared" si="13"/>
        <v>1542.8933333333334</v>
      </c>
      <c r="J49">
        <f t="shared" si="13"/>
        <v>1424.3933333333334</v>
      </c>
      <c r="K49">
        <f t="shared" si="13"/>
        <v>1204.9933333333333</v>
      </c>
      <c r="L49">
        <f t="shared" si="13"/>
        <v>1341.4133333333334</v>
      </c>
      <c r="M49">
        <f t="shared" si="13"/>
        <v>1566.5233333333335</v>
      </c>
      <c r="N49">
        <f t="shared" si="13"/>
        <v>1404.8633333333332</v>
      </c>
    </row>
    <row r="50" spans="4:16" x14ac:dyDescent="0.25">
      <c r="G50">
        <f t="shared" si="13"/>
        <v>1688.0733333333337</v>
      </c>
      <c r="H50">
        <f t="shared" si="13"/>
        <v>1315.4033333333332</v>
      </c>
      <c r="I50">
        <f t="shared" si="13"/>
        <v>1207.3733333333334</v>
      </c>
      <c r="J50">
        <f t="shared" si="13"/>
        <v>1349.7433333333333</v>
      </c>
      <c r="K50">
        <f t="shared" si="13"/>
        <v>1072.4533333333334</v>
      </c>
      <c r="L50">
        <f t="shared" si="13"/>
        <v>1285.1833333333334</v>
      </c>
      <c r="M50">
        <f t="shared" si="13"/>
        <v>1334.1833333333334</v>
      </c>
      <c r="N50">
        <f t="shared" si="13"/>
        <v>1619.4633333333331</v>
      </c>
    </row>
    <row r="53" spans="4:16" x14ac:dyDescent="0.25">
      <c r="F53" s="3"/>
      <c r="G53" s="3" t="s">
        <v>21</v>
      </c>
      <c r="H53" s="3" t="s">
        <v>22</v>
      </c>
      <c r="I53" s="3" t="s">
        <v>23</v>
      </c>
      <c r="J53" s="3" t="s">
        <v>24</v>
      </c>
      <c r="K53" s="3" t="s">
        <v>25</v>
      </c>
      <c r="L53" s="3" t="s">
        <v>26</v>
      </c>
      <c r="M53" s="3" t="s">
        <v>27</v>
      </c>
      <c r="N53" s="3" t="s">
        <v>28</v>
      </c>
      <c r="O53" s="3" t="s">
        <v>29</v>
      </c>
      <c r="P53" s="3"/>
    </row>
    <row r="54" spans="4:16" x14ac:dyDescent="0.25">
      <c r="F54" t="s">
        <v>37</v>
      </c>
      <c r="G54">
        <f>AVERAGE(G47:G50)</f>
        <v>1643.2733333333335</v>
      </c>
      <c r="H54">
        <f>AVERAGE(H47:H50)</f>
        <v>1353.8908333333334</v>
      </c>
      <c r="I54">
        <f>AVERAGE(I47:I50)</f>
        <v>1297.8883333333333</v>
      </c>
      <c r="J54">
        <f t="shared" ref="J54:N54" si="14">AVERAGE(J47:J50)</f>
        <v>1509.0608333333334</v>
      </c>
      <c r="K54">
        <f t="shared" si="14"/>
        <v>1239.5383333333334</v>
      </c>
      <c r="L54">
        <f t="shared" si="14"/>
        <v>1308.5258333333334</v>
      </c>
      <c r="M54">
        <f t="shared" si="14"/>
        <v>1488.4208333333333</v>
      </c>
      <c r="N54">
        <f t="shared" si="14"/>
        <v>1584.1833333333334</v>
      </c>
    </row>
    <row r="55" spans="4:16" x14ac:dyDescent="0.25">
      <c r="F55" t="s">
        <v>38</v>
      </c>
      <c r="G55">
        <f>G54/1000</f>
        <v>1.6432733333333336</v>
      </c>
      <c r="H55">
        <f>H54/1000</f>
        <v>1.3538908333333333</v>
      </c>
      <c r="I55">
        <f t="shared" ref="I55:N55" si="15">I54/1000</f>
        <v>1.2978883333333333</v>
      </c>
      <c r="J55">
        <f t="shared" si="15"/>
        <v>1.5090608333333335</v>
      </c>
      <c r="K55">
        <f t="shared" si="15"/>
        <v>1.2395383333333334</v>
      </c>
      <c r="L55">
        <f t="shared" si="15"/>
        <v>1.3085258333333334</v>
      </c>
      <c r="M55">
        <f t="shared" si="15"/>
        <v>1.4884208333333333</v>
      </c>
      <c r="N55">
        <f t="shared" si="15"/>
        <v>1.5841833333333335</v>
      </c>
    </row>
    <row r="56" spans="4:16" x14ac:dyDescent="0.25">
      <c r="F56" t="s">
        <v>39</v>
      </c>
      <c r="G56">
        <f>MEDIAN(G47:G50)</f>
        <v>1725.1533333333336</v>
      </c>
      <c r="H56">
        <f>MEDIAN(H47:H50)</f>
        <v>1346.6933333333334</v>
      </c>
      <c r="I56">
        <f t="shared" ref="I56:N56" si="16">MEDIAN(I47:I50)</f>
        <v>1220.6433333333332</v>
      </c>
      <c r="J56">
        <f>MEDIAN(J47:J50)</f>
        <v>1520.0983333333334</v>
      </c>
      <c r="K56">
        <f t="shared" si="16"/>
        <v>1245.6133333333335</v>
      </c>
      <c r="L56">
        <f t="shared" si="16"/>
        <v>1303.7533333333333</v>
      </c>
      <c r="M56">
        <f t="shared" si="16"/>
        <v>1494.1033333333335</v>
      </c>
      <c r="N56">
        <f t="shared" si="16"/>
        <v>1621.0083333333332</v>
      </c>
    </row>
    <row r="57" spans="4:16" x14ac:dyDescent="0.25">
      <c r="F57" t="s">
        <v>40</v>
      </c>
      <c r="G57">
        <f>G56/1000</f>
        <v>1.7251533333333335</v>
      </c>
      <c r="H57">
        <f>H56/1000</f>
        <v>1.3466933333333333</v>
      </c>
      <c r="I57">
        <f t="shared" ref="I57:N57" si="17">I56/1000</f>
        <v>1.2206433333333333</v>
      </c>
      <c r="J57">
        <f t="shared" si="17"/>
        <v>1.5200983333333333</v>
      </c>
      <c r="K57">
        <f t="shared" si="17"/>
        <v>1.2456133333333335</v>
      </c>
      <c r="L57">
        <f t="shared" si="17"/>
        <v>1.3037533333333333</v>
      </c>
      <c r="M57">
        <f t="shared" si="17"/>
        <v>1.4941033333333336</v>
      </c>
      <c r="N57">
        <f t="shared" si="17"/>
        <v>1.6210083333333332</v>
      </c>
    </row>
    <row r="58" spans="4:16" x14ac:dyDescent="0.25">
      <c r="F58" t="s">
        <v>41</v>
      </c>
      <c r="G58">
        <f>STDEV(G47:G50)</f>
        <v>224.06028251343443</v>
      </c>
      <c r="H58">
        <f>STDEV(H47:H50)</f>
        <v>76.06429796560279</v>
      </c>
      <c r="I58">
        <f t="shared" ref="I58:N58" si="18">STDEV(I47:I50)</f>
        <v>163.45659495209549</v>
      </c>
      <c r="J58">
        <f t="shared" si="18"/>
        <v>144.66065633636069</v>
      </c>
      <c r="K58">
        <f t="shared" si="18"/>
        <v>135.76454065771372</v>
      </c>
      <c r="L58">
        <f t="shared" si="18"/>
        <v>24.895905118446052</v>
      </c>
      <c r="M58">
        <f t="shared" si="18"/>
        <v>135.09953377047597</v>
      </c>
      <c r="N58">
        <f t="shared" si="18"/>
        <v>123.8799776665571</v>
      </c>
    </row>
    <row r="59" spans="4:16" x14ac:dyDescent="0.25">
      <c r="F59" t="s">
        <v>42</v>
      </c>
      <c r="G59">
        <f>G58/G54*100</f>
        <v>13.634997779641106</v>
      </c>
      <c r="H59">
        <f>H58/H54*100</f>
        <v>5.6182002339383192</v>
      </c>
      <c r="I59">
        <f t="shared" ref="I59:N59" si="19">I58/I54*100</f>
        <v>12.594041471371739</v>
      </c>
      <c r="J59">
        <f t="shared" si="19"/>
        <v>9.5861381556648535</v>
      </c>
      <c r="K59">
        <f t="shared" si="19"/>
        <v>10.952831147433685</v>
      </c>
      <c r="L59">
        <f t="shared" si="19"/>
        <v>1.9025917933180061</v>
      </c>
      <c r="M59">
        <f t="shared" si="19"/>
        <v>9.0767026868281064</v>
      </c>
      <c r="N59">
        <f t="shared" si="19"/>
        <v>7.8198005912546167</v>
      </c>
    </row>
    <row r="62" spans="4:16" x14ac:dyDescent="0.25">
      <c r="D62" t="s">
        <v>65</v>
      </c>
    </row>
    <row r="63" spans="4:16" x14ac:dyDescent="0.25">
      <c r="G63">
        <f>G47/$G$54*100</f>
        <v>107.2392095451761</v>
      </c>
      <c r="H63">
        <f t="shared" ref="H63:N63" si="20">H47/$G$54*100</f>
        <v>83.856002856088054</v>
      </c>
      <c r="I63">
        <f t="shared" si="20"/>
        <v>74.262954834050717</v>
      </c>
      <c r="J63">
        <f t="shared" si="20"/>
        <v>98.328336531556914</v>
      </c>
      <c r="K63">
        <f t="shared" si="20"/>
        <v>78.272634700658443</v>
      </c>
      <c r="L63">
        <f t="shared" si="20"/>
        <v>79.927867548916581</v>
      </c>
      <c r="M63">
        <f t="shared" si="20"/>
        <v>86.515329160091028</v>
      </c>
      <c r="N63">
        <f t="shared" si="20"/>
        <v>102.83458625264208</v>
      </c>
    </row>
    <row r="64" spans="4:16" x14ac:dyDescent="0.25">
      <c r="G64">
        <f t="shared" ref="G64:N66" si="21">G48/$G$54*100</f>
        <v>80.046533139140962</v>
      </c>
      <c r="H64">
        <f t="shared" si="21"/>
        <v>88.131615353096052</v>
      </c>
      <c r="I64">
        <f t="shared" si="21"/>
        <v>74.299467323350527</v>
      </c>
      <c r="J64">
        <f t="shared" si="21"/>
        <v>100.18438807096403</v>
      </c>
      <c r="K64">
        <f t="shared" si="21"/>
        <v>84.859487770344543</v>
      </c>
      <c r="L64">
        <f t="shared" si="21"/>
        <v>78.749731227509315</v>
      </c>
      <c r="M64">
        <f t="shared" si="21"/>
        <v>99.270967296980388</v>
      </c>
      <c r="N64">
        <f t="shared" si="21"/>
        <v>98.739102036179801</v>
      </c>
    </row>
    <row r="65" spans="4:16" x14ac:dyDescent="0.25">
      <c r="G65">
        <f t="shared" si="21"/>
        <v>109.98799144796362</v>
      </c>
      <c r="H65">
        <f t="shared" si="21"/>
        <v>77.524128670012288</v>
      </c>
      <c r="I65">
        <f t="shared" si="21"/>
        <v>93.891460540141409</v>
      </c>
      <c r="J65">
        <f>J49/$G$54*100</f>
        <v>86.680243903428519</v>
      </c>
      <c r="K65">
        <f t="shared" si="21"/>
        <v>73.328843649463877</v>
      </c>
      <c r="L65">
        <f t="shared" si="21"/>
        <v>81.630566633264493</v>
      </c>
      <c r="M65">
        <f t="shared" si="21"/>
        <v>95.329444077065688</v>
      </c>
      <c r="N65">
        <f t="shared" si="21"/>
        <v>85.49176237671962</v>
      </c>
    </row>
    <row r="66" spans="4:16" x14ac:dyDescent="0.25">
      <c r="G66">
        <f t="shared" si="21"/>
        <v>102.72626586771932</v>
      </c>
      <c r="H66">
        <f t="shared" si="21"/>
        <v>80.047750222117614</v>
      </c>
      <c r="I66">
        <f t="shared" si="21"/>
        <v>73.473676523686464</v>
      </c>
      <c r="J66">
        <f t="shared" si="21"/>
        <v>82.13748169304354</v>
      </c>
      <c r="K66">
        <f t="shared" si="21"/>
        <v>65.263234763135358</v>
      </c>
      <c r="L66">
        <f t="shared" si="21"/>
        <v>78.208737844383762</v>
      </c>
      <c r="M66">
        <f t="shared" si="21"/>
        <v>81.190591137201764</v>
      </c>
      <c r="N66">
        <f t="shared" si="21"/>
        <v>98.55106271628577</v>
      </c>
    </row>
    <row r="69" spans="4:16" x14ac:dyDescent="0.25">
      <c r="F69" s="3"/>
      <c r="G69" s="3" t="s">
        <v>21</v>
      </c>
      <c r="H69" s="3" t="s">
        <v>22</v>
      </c>
      <c r="I69" s="3" t="s">
        <v>23</v>
      </c>
      <c r="J69" s="3" t="s">
        <v>24</v>
      </c>
      <c r="K69" s="3" t="s">
        <v>25</v>
      </c>
      <c r="L69" s="3" t="s">
        <v>26</v>
      </c>
      <c r="M69" s="3" t="s">
        <v>27</v>
      </c>
      <c r="N69" s="3" t="s">
        <v>28</v>
      </c>
      <c r="O69" s="3" t="s">
        <v>29</v>
      </c>
      <c r="P69" s="3" t="s">
        <v>29</v>
      </c>
    </row>
    <row r="70" spans="4:16" x14ac:dyDescent="0.25">
      <c r="F70" t="s">
        <v>37</v>
      </c>
      <c r="G70">
        <f t="shared" ref="G70" si="22">AVERAGE(G63:G66)</f>
        <v>100</v>
      </c>
      <c r="H70">
        <f>AVERAGE(H63:H66)</f>
        <v>82.389874275328509</v>
      </c>
      <c r="I70">
        <f t="shared" ref="I70:N70" si="23">AVERAGE(I63:I66)</f>
        <v>78.981889805307276</v>
      </c>
      <c r="J70">
        <f t="shared" si="23"/>
        <v>91.832612549748248</v>
      </c>
      <c r="K70">
        <f t="shared" si="23"/>
        <v>75.431050220900559</v>
      </c>
      <c r="L70">
        <f t="shared" si="23"/>
        <v>79.629225813518531</v>
      </c>
      <c r="M70">
        <f t="shared" si="23"/>
        <v>90.576582917834713</v>
      </c>
      <c r="N70">
        <f t="shared" si="23"/>
        <v>96.404128345456826</v>
      </c>
    </row>
    <row r="71" spans="4:16" x14ac:dyDescent="0.25">
      <c r="F71" t="s">
        <v>39</v>
      </c>
      <c r="G71">
        <f t="shared" ref="G71" si="24">MEDIAN(G63:G66)</f>
        <v>104.98273770644771</v>
      </c>
      <c r="H71">
        <f>MEDIAN(H63:H66)</f>
        <v>81.951876539102841</v>
      </c>
      <c r="I71">
        <f t="shared" ref="I71:N71" si="25">MEDIAN(I63:I66)</f>
        <v>74.281211078700622</v>
      </c>
      <c r="J71">
        <f t="shared" si="25"/>
        <v>92.504290217492724</v>
      </c>
      <c r="K71">
        <f t="shared" si="25"/>
        <v>75.800739175061153</v>
      </c>
      <c r="L71">
        <f t="shared" si="25"/>
        <v>79.338799388212948</v>
      </c>
      <c r="M71">
        <f t="shared" si="25"/>
        <v>90.922386618578358</v>
      </c>
      <c r="N71">
        <f t="shared" si="25"/>
        <v>98.645082376232779</v>
      </c>
    </row>
    <row r="72" spans="4:16" x14ac:dyDescent="0.25">
      <c r="F72" t="s">
        <v>41</v>
      </c>
      <c r="G72">
        <f t="shared" ref="G72" si="26">STDEV(G63:G66)</f>
        <v>13.634997779641129</v>
      </c>
      <c r="H72">
        <f>STDEV(H63:H66)</f>
        <v>4.6288281092779959</v>
      </c>
      <c r="I72">
        <f t="shared" ref="I72:N72" si="27">STDEV(I63:I66)</f>
        <v>9.9470119569535882</v>
      </c>
      <c r="J72">
        <f t="shared" si="27"/>
        <v>8.8032011109752908</v>
      </c>
      <c r="K72">
        <f t="shared" si="27"/>
        <v>8.2618355634311413</v>
      </c>
      <c r="L72">
        <f t="shared" si="27"/>
        <v>1.5150191154106649</v>
      </c>
      <c r="M72">
        <f t="shared" si="27"/>
        <v>8.2213671353401878</v>
      </c>
      <c r="N72">
        <f t="shared" si="27"/>
        <v>7.5386105983518927</v>
      </c>
    </row>
    <row r="73" spans="4:16" x14ac:dyDescent="0.25">
      <c r="F73" t="s">
        <v>42</v>
      </c>
      <c r="G73">
        <f t="shared" ref="G73:N73" si="28">G72/G70*100</f>
        <v>13.634997779641129</v>
      </c>
      <c r="H73">
        <f t="shared" si="28"/>
        <v>5.6182002339383228</v>
      </c>
      <c r="I73">
        <f t="shared" si="28"/>
        <v>12.594041471371817</v>
      </c>
      <c r="J73">
        <f t="shared" si="28"/>
        <v>9.5861381556648571</v>
      </c>
      <c r="K73">
        <f t="shared" si="28"/>
        <v>10.952831147433685</v>
      </c>
      <c r="L73">
        <f t="shared" si="28"/>
        <v>1.9025917933180037</v>
      </c>
      <c r="M73">
        <f t="shared" si="28"/>
        <v>9.0767026868281029</v>
      </c>
      <c r="N73">
        <f t="shared" si="28"/>
        <v>7.8198005912546167</v>
      </c>
    </row>
    <row r="76" spans="4:16" x14ac:dyDescent="0.25">
      <c r="D76" t="s">
        <v>66</v>
      </c>
      <c r="G76">
        <f>G47/$H$54*100</f>
        <v>130.16066657269883</v>
      </c>
      <c r="H76">
        <f t="shared" ref="H76:N76" si="29">H47/$H$54*100</f>
        <v>101.7795009321899</v>
      </c>
      <c r="I76">
        <f t="shared" si="29"/>
        <v>90.136021552697798</v>
      </c>
      <c r="J76">
        <f t="shared" si="29"/>
        <v>119.34517123180166</v>
      </c>
      <c r="K76">
        <f t="shared" si="29"/>
        <v>95.002735941905726</v>
      </c>
      <c r="L76">
        <f t="shared" si="29"/>
        <v>97.011760549379602</v>
      </c>
      <c r="M76">
        <f t="shared" si="29"/>
        <v>105.00723531993286</v>
      </c>
      <c r="N76">
        <f t="shared" si="29"/>
        <v>124.81459300325174</v>
      </c>
    </row>
    <row r="77" spans="4:16" x14ac:dyDescent="0.25">
      <c r="G77">
        <f t="shared" ref="G77:N79" si="30">G48/$H$54*100</f>
        <v>97.155789887047746</v>
      </c>
      <c r="H77">
        <f t="shared" si="30"/>
        <v>106.96898876017207</v>
      </c>
      <c r="I77">
        <f t="shared" si="30"/>
        <v>90.180338271980304</v>
      </c>
      <c r="J77">
        <f t="shared" si="30"/>
        <v>121.59793779532937</v>
      </c>
      <c r="K77">
        <f t="shared" si="30"/>
        <v>102.99747210047092</v>
      </c>
      <c r="L77">
        <f t="shared" si="30"/>
        <v>95.581807740530522</v>
      </c>
      <c r="M77">
        <f t="shared" si="30"/>
        <v>120.48928120127852</v>
      </c>
      <c r="N77">
        <f t="shared" si="30"/>
        <v>119.84373432372995</v>
      </c>
    </row>
    <row r="78" spans="4:16" x14ac:dyDescent="0.25">
      <c r="G78">
        <f t="shared" si="30"/>
        <v>133.49697692268396</v>
      </c>
      <c r="H78">
        <f t="shared" si="30"/>
        <v>94.094243196614201</v>
      </c>
      <c r="I78">
        <f t="shared" si="30"/>
        <v>113.95995122698838</v>
      </c>
      <c r="J78">
        <f t="shared" si="30"/>
        <v>105.20739916869222</v>
      </c>
      <c r="K78">
        <f t="shared" si="30"/>
        <v>89.00225215105354</v>
      </c>
      <c r="L78">
        <f t="shared" si="30"/>
        <v>99.078396891920761</v>
      </c>
      <c r="M78">
        <f t="shared" si="30"/>
        <v>115.70529135473136</v>
      </c>
      <c r="N78">
        <f t="shared" si="30"/>
        <v>103.76488995604643</v>
      </c>
    </row>
    <row r="79" spans="4:16" x14ac:dyDescent="0.25">
      <c r="G79">
        <f t="shared" si="30"/>
        <v>124.68312006938032</v>
      </c>
      <c r="H79">
        <f t="shared" si="30"/>
        <v>97.157267111023842</v>
      </c>
      <c r="I79">
        <f t="shared" si="30"/>
        <v>89.17804180420751</v>
      </c>
      <c r="J79">
        <f t="shared" si="30"/>
        <v>99.693660677959627</v>
      </c>
      <c r="K79">
        <f t="shared" si="30"/>
        <v>79.212688861546567</v>
      </c>
      <c r="L79">
        <f t="shared" si="30"/>
        <v>94.925181683161313</v>
      </c>
      <c r="M79">
        <f t="shared" si="30"/>
        <v>98.544380424566484</v>
      </c>
      <c r="N79">
        <f t="shared" si="30"/>
        <v>119.61550321942498</v>
      </c>
    </row>
    <row r="82" spans="4:16" x14ac:dyDescent="0.25">
      <c r="F82" s="3"/>
      <c r="G82" s="3" t="s">
        <v>21</v>
      </c>
      <c r="H82" s="3" t="s">
        <v>22</v>
      </c>
      <c r="I82" s="3" t="s">
        <v>23</v>
      </c>
      <c r="J82" s="3" t="s">
        <v>24</v>
      </c>
      <c r="K82" s="3" t="s">
        <v>25</v>
      </c>
      <c r="L82" s="3" t="s">
        <v>26</v>
      </c>
      <c r="M82" s="3" t="s">
        <v>27</v>
      </c>
      <c r="N82" s="3" t="s">
        <v>28</v>
      </c>
      <c r="O82" s="3" t="s">
        <v>29</v>
      </c>
      <c r="P82" s="3" t="s">
        <v>29</v>
      </c>
    </row>
    <row r="83" spans="4:16" x14ac:dyDescent="0.25">
      <c r="F83" t="s">
        <v>37</v>
      </c>
      <c r="G83">
        <f>AVERAGE(G76:G79)</f>
        <v>121.37413836295271</v>
      </c>
      <c r="H83">
        <f t="shared" ref="H83:M83" si="31">AVERAGE(H76:H79)</f>
        <v>100</v>
      </c>
      <c r="I83">
        <f t="shared" si="31"/>
        <v>95.863588213968498</v>
      </c>
      <c r="J83">
        <f t="shared" si="31"/>
        <v>111.46104221844573</v>
      </c>
      <c r="K83">
        <f t="shared" si="31"/>
        <v>91.553787263744184</v>
      </c>
      <c r="L83">
        <f t="shared" si="31"/>
        <v>96.649286716248056</v>
      </c>
      <c r="M83">
        <f t="shared" si="31"/>
        <v>109.93654707512731</v>
      </c>
      <c r="N83">
        <f>AVERAGE(N76:N79)</f>
        <v>117.00968012561327</v>
      </c>
    </row>
    <row r="84" spans="4:16" x14ac:dyDescent="0.25">
      <c r="F84" t="s">
        <v>39</v>
      </c>
      <c r="G84">
        <f>MEDIAN(G76:G79)</f>
        <v>127.42189332103958</v>
      </c>
      <c r="H84">
        <f t="shared" ref="H84:N84" si="32">MEDIAN(H76:H79)</f>
        <v>99.46838402160688</v>
      </c>
      <c r="I84">
        <f t="shared" si="32"/>
        <v>90.158179912339051</v>
      </c>
      <c r="J84">
        <f t="shared" si="32"/>
        <v>112.27628520024695</v>
      </c>
      <c r="K84">
        <f t="shared" si="32"/>
        <v>92.002494046479626</v>
      </c>
      <c r="L84">
        <f t="shared" si="32"/>
        <v>96.296784144955069</v>
      </c>
      <c r="M84">
        <f t="shared" si="32"/>
        <v>110.35626333733211</v>
      </c>
      <c r="N84">
        <f t="shared" si="32"/>
        <v>119.72961877157746</v>
      </c>
    </row>
    <row r="85" spans="4:16" x14ac:dyDescent="0.25">
      <c r="F85" t="s">
        <v>41</v>
      </c>
      <c r="G85">
        <f>STDEV(G76:G79)</f>
        <v>16.549361070847109</v>
      </c>
      <c r="H85">
        <f t="shared" ref="H85:N85" si="33">STDEV(H76:H79)</f>
        <v>5.6182002339383184</v>
      </c>
      <c r="I85">
        <f t="shared" si="33"/>
        <v>12.073100055612199</v>
      </c>
      <c r="J85">
        <f t="shared" si="33"/>
        <v>10.684809496804132</v>
      </c>
      <c r="K85">
        <f t="shared" si="33"/>
        <v>10.027731728078546</v>
      </c>
      <c r="L85">
        <f t="shared" si="33"/>
        <v>1.838841397363727</v>
      </c>
      <c r="M85">
        <f t="shared" si="33"/>
        <v>9.978613522174129</v>
      </c>
      <c r="N85">
        <f t="shared" si="33"/>
        <v>9.1499236582878378</v>
      </c>
    </row>
    <row r="86" spans="4:16" x14ac:dyDescent="0.25">
      <c r="F86" t="s">
        <v>42</v>
      </c>
      <c r="G86">
        <f>G85/G83*100</f>
        <v>13.634997779641091</v>
      </c>
      <c r="H86">
        <f t="shared" ref="H86:N86" si="34">H85/H83*100</f>
        <v>5.6182002339383184</v>
      </c>
      <c r="I86">
        <f t="shared" si="34"/>
        <v>12.594041471371714</v>
      </c>
      <c r="J86">
        <f t="shared" si="34"/>
        <v>9.5861381556648482</v>
      </c>
      <c r="K86">
        <f t="shared" si="34"/>
        <v>10.952831147433685</v>
      </c>
      <c r="L86">
        <f t="shared" si="34"/>
        <v>1.9025917933180079</v>
      </c>
      <c r="M86">
        <f t="shared" si="34"/>
        <v>9.0767026868281082</v>
      </c>
      <c r="N86">
        <f t="shared" si="34"/>
        <v>7.8198005912546122</v>
      </c>
    </row>
    <row r="89" spans="4:16" x14ac:dyDescent="0.25">
      <c r="D89" t="s">
        <v>67</v>
      </c>
    </row>
    <row r="91" spans="4:16" x14ac:dyDescent="0.25">
      <c r="G91">
        <f>G47/$R$48*100</f>
        <v>117.59338063174718</v>
      </c>
      <c r="H91">
        <f t="shared" ref="H91:N91" si="35">H47/$R$48*100</f>
        <v>91.952476187907621</v>
      </c>
      <c r="I91">
        <f t="shared" si="35"/>
        <v>81.43319921581427</v>
      </c>
      <c r="J91">
        <f t="shared" si="35"/>
        <v>107.82214409899133</v>
      </c>
      <c r="K91">
        <f t="shared" si="35"/>
        <v>85.830022101447568</v>
      </c>
      <c r="L91">
        <f t="shared" si="35"/>
        <v>87.64507116032182</v>
      </c>
      <c r="M91">
        <f t="shared" si="35"/>
        <v>94.868566036172524</v>
      </c>
      <c r="N91">
        <f t="shared" si="35"/>
        <v>112.76348170228691</v>
      </c>
    </row>
    <row r="92" spans="4:16" x14ac:dyDescent="0.25">
      <c r="G92">
        <f t="shared" ref="G92:N94" si="36">G48/$R$48*100</f>
        <v>87.775194162704338</v>
      </c>
      <c r="H92">
        <f t="shared" si="36"/>
        <v>96.640908058367387</v>
      </c>
      <c r="I92">
        <f t="shared" si="36"/>
        <v>81.473237062701202</v>
      </c>
      <c r="J92">
        <f t="shared" si="36"/>
        <v>109.85740131574373</v>
      </c>
      <c r="K92">
        <f t="shared" si="36"/>
        <v>93.052849679850141</v>
      </c>
      <c r="L92">
        <f t="shared" si="36"/>
        <v>86.353183300770127</v>
      </c>
      <c r="M92">
        <f t="shared" si="36"/>
        <v>108.85578784612228</v>
      </c>
      <c r="N92">
        <f t="shared" si="36"/>
        <v>108.27256987646933</v>
      </c>
    </row>
    <row r="93" spans="4:16" x14ac:dyDescent="0.25">
      <c r="G93">
        <f t="shared" si="36"/>
        <v>120.60756320488508</v>
      </c>
      <c r="H93">
        <f t="shared" si="36"/>
        <v>85.009246240265441</v>
      </c>
      <c r="I93">
        <f t="shared" si="36"/>
        <v>102.95687840478097</v>
      </c>
      <c r="J93">
        <f t="shared" si="36"/>
        <v>95.049403644611843</v>
      </c>
      <c r="K93">
        <f t="shared" si="36"/>
        <v>80.408897632956922</v>
      </c>
      <c r="L93">
        <f t="shared" si="36"/>
        <v>89.512169420149107</v>
      </c>
      <c r="M93">
        <f t="shared" si="36"/>
        <v>104.53370227467798</v>
      </c>
      <c r="N93">
        <f t="shared" si="36"/>
        <v>93.746171728442178</v>
      </c>
    </row>
    <row r="94" spans="4:16" x14ac:dyDescent="0.25">
      <c r="G94">
        <f t="shared" si="36"/>
        <v>112.64470275652236</v>
      </c>
      <c r="H94">
        <f t="shared" si="36"/>
        <v>87.776528757600573</v>
      </c>
      <c r="I94">
        <f t="shared" si="36"/>
        <v>80.567714425608429</v>
      </c>
      <c r="J94">
        <f t="shared" si="36"/>
        <v>90.068028194429345</v>
      </c>
      <c r="K94">
        <f t="shared" si="36"/>
        <v>71.564537255633581</v>
      </c>
      <c r="L94">
        <f t="shared" si="36"/>
        <v>85.759955869395426</v>
      </c>
      <c r="M94">
        <f t="shared" si="36"/>
        <v>89.02971336516157</v>
      </c>
      <c r="N94">
        <f t="shared" si="36"/>
        <v>108.06637496500161</v>
      </c>
    </row>
    <row r="97" spans="6:16" x14ac:dyDescent="0.25">
      <c r="F97" s="3"/>
      <c r="G97" s="3" t="s">
        <v>21</v>
      </c>
      <c r="H97" s="3" t="s">
        <v>22</v>
      </c>
      <c r="I97" s="3" t="s">
        <v>23</v>
      </c>
      <c r="J97" s="3" t="s">
        <v>24</v>
      </c>
      <c r="K97" s="3" t="s">
        <v>25</v>
      </c>
      <c r="L97" s="3" t="s">
        <v>26</v>
      </c>
      <c r="M97" s="3" t="s">
        <v>27</v>
      </c>
      <c r="N97" s="3" t="s">
        <v>28</v>
      </c>
      <c r="O97" s="3" t="s">
        <v>29</v>
      </c>
      <c r="P97" s="3" t="s">
        <v>29</v>
      </c>
    </row>
    <row r="98" spans="6:16" x14ac:dyDescent="0.25">
      <c r="F98" t="s">
        <v>37</v>
      </c>
      <c r="G98">
        <f>AVERAGE(G91:G94)</f>
        <v>109.65521018896474</v>
      </c>
      <c r="H98">
        <f t="shared" ref="H98:M98" si="37">AVERAGE(H91:H94)</f>
        <v>90.344789811035241</v>
      </c>
      <c r="I98">
        <f t="shared" si="37"/>
        <v>86.607757277226213</v>
      </c>
      <c r="J98">
        <f t="shared" si="37"/>
        <v>100.69924431344407</v>
      </c>
      <c r="K98">
        <f t="shared" si="37"/>
        <v>82.714076667472057</v>
      </c>
      <c r="L98">
        <f t="shared" si="37"/>
        <v>87.317594937659123</v>
      </c>
      <c r="M98">
        <f t="shared" si="37"/>
        <v>99.321942380533585</v>
      </c>
      <c r="N98">
        <f>AVERAGE(N91:N94)</f>
        <v>105.71214956805001</v>
      </c>
    </row>
    <row r="99" spans="6:16" x14ac:dyDescent="0.25">
      <c r="F99" t="s">
        <v>39</v>
      </c>
      <c r="G99">
        <f>MEDIAN(G91:G94)</f>
        <v>115.11904169413478</v>
      </c>
      <c r="H99">
        <f t="shared" ref="H99:N99" si="38">MEDIAN(H91:H94)</f>
        <v>89.864502472754097</v>
      </c>
      <c r="I99">
        <f t="shared" si="38"/>
        <v>81.453218139257729</v>
      </c>
      <c r="J99">
        <f t="shared" si="38"/>
        <v>101.43577387180159</v>
      </c>
      <c r="K99">
        <f t="shared" si="38"/>
        <v>83.119459867202238</v>
      </c>
      <c r="L99">
        <f t="shared" si="38"/>
        <v>86.99912723054598</v>
      </c>
      <c r="M99">
        <f t="shared" si="38"/>
        <v>99.701134155425251</v>
      </c>
      <c r="N99">
        <f t="shared" si="38"/>
        <v>108.16947242073547</v>
      </c>
    </row>
    <row r="100" spans="6:16" x14ac:dyDescent="0.25">
      <c r="F100" t="s">
        <v>41</v>
      </c>
      <c r="G100">
        <f>STDEV(G91:G94)</f>
        <v>14.951485474526159</v>
      </c>
      <c r="H100">
        <f t="shared" ref="H100:N100" si="39">STDEV(H91:H94)</f>
        <v>5.075751192514665</v>
      </c>
      <c r="I100">
        <f t="shared" si="39"/>
        <v>10.90741686891891</v>
      </c>
      <c r="J100">
        <f t="shared" si="39"/>
        <v>9.6531686815972257</v>
      </c>
      <c r="K100">
        <f t="shared" si="39"/>
        <v>9.0595331525470595</v>
      </c>
      <c r="L100">
        <f t="shared" si="39"/>
        <v>1.661297395406566</v>
      </c>
      <c r="M100">
        <f t="shared" si="39"/>
        <v>9.0151574126637488</v>
      </c>
      <c r="N100">
        <f t="shared" si="39"/>
        <v>8.2664792969503385</v>
      </c>
    </row>
    <row r="101" spans="6:16" x14ac:dyDescent="0.25">
      <c r="F101" t="s">
        <v>42</v>
      </c>
      <c r="G101">
        <f>G100/G98*100</f>
        <v>13.634997779641131</v>
      </c>
      <c r="H101">
        <f t="shared" ref="H101:N101" si="40">H100/H98*100</f>
        <v>5.6182002339383192</v>
      </c>
      <c r="I101">
        <f t="shared" si="40"/>
        <v>12.594041471371813</v>
      </c>
      <c r="J101">
        <f t="shared" si="40"/>
        <v>9.5861381556648482</v>
      </c>
      <c r="K101">
        <f t="shared" si="40"/>
        <v>10.952831147433688</v>
      </c>
      <c r="L101">
        <f t="shared" si="40"/>
        <v>1.9025917933180116</v>
      </c>
      <c r="M101">
        <f t="shared" si="40"/>
        <v>9.0767026868280993</v>
      </c>
      <c r="N101">
        <f t="shared" si="40"/>
        <v>7.8198005912546167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8A059-29C4-4E75-BB79-148AD7F4063C}">
  <dimension ref="A1:N52"/>
  <sheetViews>
    <sheetView tabSelected="1" workbookViewId="0"/>
  </sheetViews>
  <sheetFormatPr baseColWidth="10" defaultRowHeight="15" x14ac:dyDescent="0.25"/>
  <sheetData>
    <row r="1" spans="1:3" x14ac:dyDescent="0.25">
      <c r="A1" s="1" t="s">
        <v>69</v>
      </c>
    </row>
    <row r="2" spans="1:3" x14ac:dyDescent="0.25">
      <c r="A2" t="s">
        <v>30</v>
      </c>
      <c r="C2" t="s">
        <v>70</v>
      </c>
    </row>
    <row r="3" spans="1:3" x14ac:dyDescent="0.25">
      <c r="A3" t="s">
        <v>31</v>
      </c>
      <c r="C3" s="2">
        <v>43807</v>
      </c>
    </row>
    <row r="4" spans="1:3" x14ac:dyDescent="0.25">
      <c r="A4" t="s">
        <v>32</v>
      </c>
      <c r="C4" t="s">
        <v>33</v>
      </c>
    </row>
    <row r="5" spans="1:3" x14ac:dyDescent="0.25">
      <c r="A5" t="s">
        <v>34</v>
      </c>
      <c r="C5" t="s">
        <v>35</v>
      </c>
    </row>
    <row r="6" spans="1:3" x14ac:dyDescent="0.25">
      <c r="A6" t="s">
        <v>18</v>
      </c>
      <c r="C6" s="2">
        <v>43866</v>
      </c>
    </row>
    <row r="7" spans="1:3" x14ac:dyDescent="0.25">
      <c r="A7" t="s">
        <v>19</v>
      </c>
      <c r="C7" t="s">
        <v>20</v>
      </c>
    </row>
    <row r="8" spans="1:3" x14ac:dyDescent="0.25">
      <c r="A8" s="1" t="s">
        <v>36</v>
      </c>
    </row>
    <row r="15" spans="1:3" x14ac:dyDescent="0.25">
      <c r="A15" s="1" t="s">
        <v>17</v>
      </c>
    </row>
    <row r="16" spans="1:3" x14ac:dyDescent="0.25">
      <c r="A16" t="s">
        <v>43</v>
      </c>
    </row>
    <row r="17" spans="1:12" x14ac:dyDescent="0.25">
      <c r="D17" t="s">
        <v>21</v>
      </c>
      <c r="E17" t="s">
        <v>22</v>
      </c>
      <c r="F17" t="s">
        <v>23</v>
      </c>
      <c r="G17" t="s">
        <v>24</v>
      </c>
      <c r="H17" t="s">
        <v>25</v>
      </c>
      <c r="I17" t="s">
        <v>26</v>
      </c>
      <c r="J17" t="s">
        <v>27</v>
      </c>
      <c r="K17" t="s">
        <v>28</v>
      </c>
      <c r="L17" t="s">
        <v>29</v>
      </c>
    </row>
    <row r="20" spans="1:12" x14ac:dyDescent="0.25">
      <c r="D20">
        <v>0.25861066666666666</v>
      </c>
      <c r="E20">
        <v>0.21064276666666665</v>
      </c>
      <c r="F20">
        <v>0.19994666666666666</v>
      </c>
      <c r="G20">
        <v>0.25514986666666667</v>
      </c>
      <c r="H20">
        <v>0.21592926666666667</v>
      </c>
      <c r="I20">
        <v>0.21827746666666664</v>
      </c>
      <c r="J20">
        <v>0.18114176666666665</v>
      </c>
      <c r="K20">
        <v>6.9147966666666671E-2</v>
      </c>
    </row>
    <row r="21" spans="1:12" x14ac:dyDescent="0.25">
      <c r="D21">
        <v>0.22840956666666667</v>
      </c>
      <c r="E21">
        <v>0.21565536666666668</v>
      </c>
      <c r="F21">
        <v>0.22050396666666666</v>
      </c>
      <c r="G21">
        <v>0.25343096666666665</v>
      </c>
      <c r="H21">
        <v>0.23253136666666668</v>
      </c>
      <c r="I21">
        <v>0.22917726666666666</v>
      </c>
      <c r="J21">
        <v>0.18397746666666664</v>
      </c>
      <c r="K21">
        <v>8.6603166666666648E-2</v>
      </c>
    </row>
    <row r="22" spans="1:12" x14ac:dyDescent="0.25">
      <c r="D22">
        <v>0.24471696666666665</v>
      </c>
      <c r="E22">
        <v>0.21984366666666666</v>
      </c>
      <c r="F22">
        <v>0.26700556666666664</v>
      </c>
      <c r="G22">
        <v>0.21523646666666668</v>
      </c>
      <c r="H22">
        <v>0.23602666666666666</v>
      </c>
      <c r="I22">
        <v>0.22016846666666667</v>
      </c>
      <c r="J22">
        <v>0.18052906666666668</v>
      </c>
      <c r="K22">
        <v>6.4100266666666655E-2</v>
      </c>
    </row>
    <row r="23" spans="1:12" x14ac:dyDescent="0.25">
      <c r="D23">
        <v>0.20569146666666666</v>
      </c>
      <c r="E23">
        <v>0.18972846666666665</v>
      </c>
      <c r="F23">
        <v>0.20365026666666664</v>
      </c>
      <c r="G23">
        <v>0.21097716666666666</v>
      </c>
      <c r="H23">
        <v>0.18493716666666665</v>
      </c>
      <c r="I23">
        <v>0.20795006666666666</v>
      </c>
      <c r="J23">
        <v>0.15210326666666665</v>
      </c>
      <c r="K23">
        <v>8.3109066666666648E-2</v>
      </c>
    </row>
    <row r="25" spans="1:12" x14ac:dyDescent="0.25">
      <c r="A25" s="1" t="s">
        <v>64</v>
      </c>
    </row>
    <row r="26" spans="1:12" x14ac:dyDescent="0.25">
      <c r="A26" t="s">
        <v>43</v>
      </c>
    </row>
    <row r="27" spans="1:12" x14ac:dyDescent="0.25">
      <c r="D27" t="s">
        <v>21</v>
      </c>
      <c r="E27" t="s">
        <v>22</v>
      </c>
      <c r="F27" t="s">
        <v>23</v>
      </c>
      <c r="G27" t="s">
        <v>24</v>
      </c>
      <c r="H27" t="s">
        <v>25</v>
      </c>
      <c r="I27" t="s">
        <v>26</v>
      </c>
      <c r="J27" t="s">
        <v>27</v>
      </c>
      <c r="K27" t="s">
        <v>28</v>
      </c>
      <c r="L27" t="s">
        <v>29</v>
      </c>
    </row>
    <row r="30" spans="1:12" x14ac:dyDescent="0.25">
      <c r="D30">
        <v>1762.2333333333336</v>
      </c>
      <c r="E30">
        <v>1377.9833333333336</v>
      </c>
      <c r="F30">
        <v>1220.3433333333332</v>
      </c>
      <c r="G30">
        <v>1615.8033333333333</v>
      </c>
      <c r="H30">
        <v>1286.2333333333336</v>
      </c>
      <c r="I30">
        <v>1313.4333333333334</v>
      </c>
      <c r="J30">
        <v>1421.6833333333334</v>
      </c>
      <c r="K30">
        <v>1689.8533333333335</v>
      </c>
    </row>
    <row r="31" spans="1:12" x14ac:dyDescent="0.25">
      <c r="D31">
        <v>1315.3833333333332</v>
      </c>
      <c r="E31">
        <v>1448.2433333333333</v>
      </c>
      <c r="F31">
        <v>1220.9433333333332</v>
      </c>
      <c r="G31">
        <v>1646.3033333333333</v>
      </c>
      <c r="H31">
        <v>1394.4733333333334</v>
      </c>
      <c r="I31">
        <v>1294.0733333333333</v>
      </c>
      <c r="J31">
        <v>1631.2933333333331</v>
      </c>
      <c r="K31">
        <v>1622.5533333333333</v>
      </c>
    </row>
    <row r="32" spans="1:12" x14ac:dyDescent="0.25">
      <c r="D32">
        <v>1807.4033333333336</v>
      </c>
      <c r="E32">
        <v>1273.9333333333334</v>
      </c>
      <c r="F32">
        <v>1542.8933333333334</v>
      </c>
      <c r="G32">
        <v>1424.3933333333334</v>
      </c>
      <c r="H32">
        <v>1204.9933333333333</v>
      </c>
      <c r="I32">
        <v>1341.4133333333334</v>
      </c>
      <c r="J32">
        <v>1566.5233333333335</v>
      </c>
      <c r="K32">
        <v>1404.8633333333332</v>
      </c>
    </row>
    <row r="33" spans="1:14" x14ac:dyDescent="0.25">
      <c r="D33">
        <v>1688.0733333333337</v>
      </c>
      <c r="E33">
        <v>1315.4033333333332</v>
      </c>
      <c r="F33">
        <v>1207.3733333333334</v>
      </c>
      <c r="G33">
        <v>1349.7433333333333</v>
      </c>
      <c r="H33">
        <v>1072.4533333333334</v>
      </c>
      <c r="I33">
        <v>1285.1833333333334</v>
      </c>
      <c r="J33">
        <v>1334.1833333333334</v>
      </c>
      <c r="K33">
        <v>1619.4633333333331</v>
      </c>
    </row>
    <row r="35" spans="1:14" x14ac:dyDescent="0.25">
      <c r="A35" s="1" t="s">
        <v>68</v>
      </c>
    </row>
    <row r="36" spans="1:14" x14ac:dyDescent="0.25">
      <c r="D36">
        <f>D20/D30*100</f>
        <v>1.4675165982560006E-2</v>
      </c>
      <c r="E36">
        <f t="shared" ref="E36:K36" si="0">E20/E30*100</f>
        <v>1.5286307284800247E-2</v>
      </c>
      <c r="F36">
        <f t="shared" si="0"/>
        <v>1.6384460110952383E-2</v>
      </c>
      <c r="G36">
        <f t="shared" si="0"/>
        <v>1.5790898644843329E-2</v>
      </c>
      <c r="H36">
        <f t="shared" si="0"/>
        <v>1.6787721253271822E-2</v>
      </c>
      <c r="I36">
        <f t="shared" si="0"/>
        <v>1.6618846280740042E-2</v>
      </c>
      <c r="J36">
        <f t="shared" si="0"/>
        <v>1.2741358249024042E-2</v>
      </c>
      <c r="K36">
        <f t="shared" si="0"/>
        <v>4.0919507807383676E-3</v>
      </c>
      <c r="N36" t="s">
        <v>53</v>
      </c>
    </row>
    <row r="37" spans="1:14" x14ac:dyDescent="0.25">
      <c r="D37">
        <f t="shared" ref="D37:K37" si="1">D21/D31*100</f>
        <v>1.7364486904957999E-2</v>
      </c>
      <c r="E37">
        <f t="shared" si="1"/>
        <v>1.4890824055810143E-2</v>
      </c>
      <c r="F37">
        <f t="shared" si="1"/>
        <v>1.8060131100815491E-2</v>
      </c>
      <c r="G37">
        <f t="shared" si="1"/>
        <v>1.5393941173254827E-2</v>
      </c>
      <c r="H37">
        <f t="shared" si="1"/>
        <v>1.6675210712766113E-2</v>
      </c>
      <c r="I37">
        <f t="shared" si="1"/>
        <v>1.7709758849318174E-2</v>
      </c>
      <c r="J37">
        <f t="shared" si="1"/>
        <v>1.1278012538108822E-2</v>
      </c>
      <c r="K37">
        <f t="shared" si="1"/>
        <v>5.3374619426993664E-3</v>
      </c>
      <c r="N37">
        <f>AVERAGE(D36:E39)</f>
        <v>1.4952767647306563E-2</v>
      </c>
    </row>
    <row r="38" spans="1:14" x14ac:dyDescent="0.25">
      <c r="D38">
        <f t="shared" ref="D38:K38" si="2">D22/D32*100</f>
        <v>1.3539698757517689E-2</v>
      </c>
      <c r="E38">
        <f t="shared" si="2"/>
        <v>1.7257077816735567E-2</v>
      </c>
      <c r="F38">
        <f t="shared" si="2"/>
        <v>1.7305510426298642E-2</v>
      </c>
      <c r="G38">
        <f t="shared" si="2"/>
        <v>1.5110746563449235E-2</v>
      </c>
      <c r="H38">
        <f t="shared" si="2"/>
        <v>1.9587383609314571E-2</v>
      </c>
      <c r="I38">
        <f t="shared" si="2"/>
        <v>1.6413171182633243E-2</v>
      </c>
      <c r="J38">
        <f t="shared" si="2"/>
        <v>1.1524186255338253E-2</v>
      </c>
      <c r="K38">
        <f t="shared" si="2"/>
        <v>4.562740385185747E-3</v>
      </c>
    </row>
    <row r="39" spans="1:14" x14ac:dyDescent="0.25">
      <c r="D39">
        <f t="shared" ref="D39:K39" si="3">D23/D33*100</f>
        <v>1.2184984064673332E-2</v>
      </c>
      <c r="E39">
        <f t="shared" si="3"/>
        <v>1.4423596311397517E-2</v>
      </c>
      <c r="F39">
        <f t="shared" si="3"/>
        <v>1.6867215884620052E-2</v>
      </c>
      <c r="G39">
        <f t="shared" si="3"/>
        <v>1.5630910074261033E-2</v>
      </c>
      <c r="H39">
        <f t="shared" si="3"/>
        <v>1.7244308998682147E-2</v>
      </c>
      <c r="I39">
        <f t="shared" si="3"/>
        <v>1.6180576052703243E-2</v>
      </c>
      <c r="J39">
        <f t="shared" si="3"/>
        <v>1.1400477195787684E-2</v>
      </c>
      <c r="K39">
        <f t="shared" si="3"/>
        <v>5.1318893707586258E-3</v>
      </c>
    </row>
    <row r="42" spans="1:14" x14ac:dyDescent="0.25">
      <c r="D42">
        <f>D36/$N$37*100</f>
        <v>98.143476369763818</v>
      </c>
      <c r="E42">
        <f>E36/$N$37*100</f>
        <v>102.23062141645573</v>
      </c>
      <c r="F42">
        <f>F36/$N$37*100</f>
        <v>109.57476567158263</v>
      </c>
      <c r="G42">
        <f>G36/$N$37*100</f>
        <v>105.60518973681596</v>
      </c>
      <c r="H42">
        <f>H36/$N$37*100</f>
        <v>112.27166534815906</v>
      </c>
      <c r="I42">
        <f>I36/$N$37*100</f>
        <v>111.14227595005524</v>
      </c>
      <c r="J42">
        <f>J36/$N$37*100</f>
        <v>85.210701788167881</v>
      </c>
      <c r="K42">
        <f>K36/$N$37*100</f>
        <v>27.365842078576328</v>
      </c>
    </row>
    <row r="43" spans="1:14" x14ac:dyDescent="0.25">
      <c r="D43">
        <f>D37/$N$37*100</f>
        <v>116.12891549268379</v>
      </c>
      <c r="E43">
        <f>E37/$N$37*100</f>
        <v>99.585738286332713</v>
      </c>
      <c r="F43">
        <f>F37/$N$37*100</f>
        <v>120.78119266481518</v>
      </c>
      <c r="G43">
        <f>G37/$N$37*100</f>
        <v>102.95044727741578</v>
      </c>
      <c r="H43">
        <f>H37/$N$37*100</f>
        <v>111.51922577871269</v>
      </c>
      <c r="I43">
        <f>I37/$N$37*100</f>
        <v>118.43799935263641</v>
      </c>
      <c r="J43">
        <f>J37/$N$37*100</f>
        <v>75.42424789928657</v>
      </c>
      <c r="K43">
        <f>K37/$N$37*100</f>
        <v>35.695478379621591</v>
      </c>
    </row>
    <row r="44" spans="1:14" x14ac:dyDescent="0.25">
      <c r="D44">
        <f>D38/$N$37*100</f>
        <v>90.549783671363272</v>
      </c>
      <c r="E44">
        <f>E38/$N$37*100</f>
        <v>115.41059303388612</v>
      </c>
      <c r="F44">
        <f>F38/$N$37*100</f>
        <v>115.73449701410881</v>
      </c>
      <c r="G44">
        <f>G38/$N$37*100</f>
        <v>101.05651956794183</v>
      </c>
      <c r="H44">
        <f>H38/$N$37*100</f>
        <v>130.99503765005565</v>
      </c>
      <c r="I44">
        <f>I38/$N$37*100</f>
        <v>109.76677742725269</v>
      </c>
      <c r="J44">
        <f>J38/$N$37*100</f>
        <v>77.070590055039744</v>
      </c>
      <c r="K44">
        <f>K38/$N$37*100</f>
        <v>30.514353548505994</v>
      </c>
    </row>
    <row r="45" spans="1:14" x14ac:dyDescent="0.25">
      <c r="D45">
        <f>D39/$N$37*100</f>
        <v>81.489824172237505</v>
      </c>
      <c r="E45">
        <f>E39/$N$37*100</f>
        <v>96.461047557277041</v>
      </c>
      <c r="F45">
        <f>F39/$N$37*100</f>
        <v>112.8033035921503</v>
      </c>
      <c r="G45">
        <f>G39/$N$37*100</f>
        <v>104.53523015236999</v>
      </c>
      <c r="H45">
        <f>H39/$N$37*100</f>
        <v>115.32519868847395</v>
      </c>
      <c r="I45">
        <f>I39/$N$37*100</f>
        <v>108.21124513105001</v>
      </c>
      <c r="J45">
        <f>J39/$N$37*100</f>
        <v>76.243257868326779</v>
      </c>
      <c r="K45">
        <f>K39/$N$37*100</f>
        <v>34.320665523636563</v>
      </c>
    </row>
    <row r="48" spans="1:14" x14ac:dyDescent="0.25">
      <c r="C48" s="3"/>
      <c r="D48" s="3" t="s">
        <v>21</v>
      </c>
      <c r="E48" s="3" t="s">
        <v>22</v>
      </c>
      <c r="F48" s="3" t="s">
        <v>23</v>
      </c>
      <c r="G48" s="3" t="s">
        <v>24</v>
      </c>
      <c r="H48" s="3" t="s">
        <v>25</v>
      </c>
      <c r="I48" s="3" t="s">
        <v>26</v>
      </c>
      <c r="J48" s="3" t="s">
        <v>27</v>
      </c>
      <c r="K48" s="3" t="s">
        <v>28</v>
      </c>
    </row>
    <row r="49" spans="3:11" x14ac:dyDescent="0.25">
      <c r="C49" t="s">
        <v>37</v>
      </c>
      <c r="D49">
        <f>AVERAGE(D42:D45)</f>
        <v>96.577999926512092</v>
      </c>
      <c r="E49">
        <f t="shared" ref="E49:J49" si="4">AVERAGE(E42:E45)</f>
        <v>103.42200007348789</v>
      </c>
      <c r="F49">
        <f t="shared" si="4"/>
        <v>114.72343973566423</v>
      </c>
      <c r="G49">
        <f>AVERAGE(G42:G45)</f>
        <v>103.53684668363589</v>
      </c>
      <c r="H49">
        <f t="shared" si="4"/>
        <v>117.52778186635035</v>
      </c>
      <c r="I49">
        <f t="shared" si="4"/>
        <v>111.88957446524859</v>
      </c>
      <c r="J49">
        <f t="shared" si="4"/>
        <v>78.487199402705244</v>
      </c>
      <c r="K49">
        <f>AVERAGE(K42:K45)</f>
        <v>31.974084882585117</v>
      </c>
    </row>
    <row r="50" spans="3:11" x14ac:dyDescent="0.25">
      <c r="C50" t="s">
        <v>39</v>
      </c>
      <c r="D50">
        <f>MEDIAN(D42:D45)</f>
        <v>94.346630020563538</v>
      </c>
      <c r="E50">
        <f t="shared" ref="E50:K50" si="5">MEDIAN(E42:E45)</f>
        <v>100.90817985139422</v>
      </c>
      <c r="F50">
        <f t="shared" si="5"/>
        <v>114.26890030312956</v>
      </c>
      <c r="G50">
        <f>MEDIAN(G42:G45)</f>
        <v>103.74283871489288</v>
      </c>
      <c r="H50">
        <f t="shared" si="5"/>
        <v>113.7984320183165</v>
      </c>
      <c r="I50">
        <f t="shared" si="5"/>
        <v>110.45452668865397</v>
      </c>
      <c r="J50">
        <f t="shared" si="5"/>
        <v>76.656923961683262</v>
      </c>
      <c r="K50">
        <f t="shared" si="5"/>
        <v>32.417509536071279</v>
      </c>
    </row>
    <row r="51" spans="3:11" x14ac:dyDescent="0.25">
      <c r="C51" t="s">
        <v>41</v>
      </c>
      <c r="D51">
        <f>STDEV(D42:D45)</f>
        <v>14.704664280205774</v>
      </c>
      <c r="E51">
        <f t="shared" ref="E51:K51" si="6">STDEV(E42:E45)</f>
        <v>8.3330168347978031</v>
      </c>
      <c r="F51">
        <f t="shared" si="6"/>
        <v>4.7579538598963529</v>
      </c>
      <c r="G51">
        <f t="shared" si="6"/>
        <v>1.980799451462488</v>
      </c>
      <c r="H51">
        <f t="shared" si="6"/>
        <v>9.1277572658037389</v>
      </c>
      <c r="I51">
        <f t="shared" si="6"/>
        <v>4.5268347120963135</v>
      </c>
      <c r="J51">
        <f t="shared" si="6"/>
        <v>4.5324464289247643</v>
      </c>
      <c r="K51">
        <f t="shared" si="6"/>
        <v>3.7736775861721639</v>
      </c>
    </row>
    <row r="52" spans="3:11" x14ac:dyDescent="0.25">
      <c r="C52" t="s">
        <v>42</v>
      </c>
      <c r="D52">
        <f>D51/D49*100</f>
        <v>15.225687311183513</v>
      </c>
      <c r="E52">
        <f t="shared" ref="E52:K52" si="7">E51/E49*100</f>
        <v>8.0572961544706789</v>
      </c>
      <c r="F52">
        <f t="shared" si="7"/>
        <v>4.147324967643244</v>
      </c>
      <c r="G52">
        <f t="shared" si="7"/>
        <v>1.9131348065051277</v>
      </c>
      <c r="H52">
        <f t="shared" si="7"/>
        <v>7.7664677413750525</v>
      </c>
      <c r="I52">
        <f t="shared" si="7"/>
        <v>4.0458056380420748</v>
      </c>
      <c r="J52">
        <f t="shared" si="7"/>
        <v>5.774758767566043</v>
      </c>
      <c r="K52">
        <f t="shared" si="7"/>
        <v>11.802300519404453</v>
      </c>
    </row>
  </sheetData>
  <pageMargins left="0.7" right="0.7" top="0.78740157499999996" bottom="0.78740157499999996" header="0.3" footer="0.3"/>
  <drawing r:id="rId1"/>
  <legacyDrawing r:id="rId2"/>
  <oleObjects>
    <mc:AlternateContent xmlns:mc="http://schemas.openxmlformats.org/markup-compatibility/2006">
      <mc:Choice Requires="x14">
        <oleObject progId="Prism9.Document" shapeId="3075" r:id="rId3">
          <objectPr defaultSize="0" autoPict="0" r:id="rId4">
            <anchor moveWithCells="1">
              <from>
                <xdr:col>10</xdr:col>
                <xdr:colOff>257175</xdr:colOff>
                <xdr:row>0</xdr:row>
                <xdr:rowOff>104775</xdr:rowOff>
              </from>
              <to>
                <xdr:col>14</xdr:col>
                <xdr:colOff>676275</xdr:colOff>
                <xdr:row>14</xdr:row>
                <xdr:rowOff>142875</xdr:rowOff>
              </to>
            </anchor>
          </objectPr>
        </oleObject>
      </mc:Choice>
      <mc:Fallback>
        <oleObject progId="Prism9.Document" shapeId="3075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MTT</vt:lpstr>
      <vt:lpstr>Cytotox</vt:lpstr>
      <vt:lpstr>Combined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Schinke, Christian</cp:lastModifiedBy>
  <dcterms:created xsi:type="dcterms:W3CDTF">2020-02-08T17:11:18Z</dcterms:created>
  <dcterms:modified xsi:type="dcterms:W3CDTF">2021-07-17T06:16:33Z</dcterms:modified>
</cp:coreProperties>
</file>