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47544EA7-CEE3-4AFD-85D6-66078E44EC86}" xr6:coauthVersionLast="45" xr6:coauthVersionMax="45" xr10:uidLastSave="{8F551B15-06B9-40CC-AF2D-AE78921FA1BA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4" i="3" l="1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G42" i="3"/>
  <c r="N41" i="3"/>
  <c r="M41" i="3"/>
  <c r="L41" i="3"/>
  <c r="K41" i="3"/>
  <c r="J41" i="3"/>
  <c r="I41" i="3"/>
  <c r="H41" i="3"/>
  <c r="G41" i="3"/>
  <c r="P42" i="3" s="1"/>
  <c r="H50" i="3" l="1"/>
  <c r="M50" i="3"/>
  <c r="M49" i="3"/>
  <c r="M48" i="3"/>
  <c r="M47" i="3"/>
  <c r="H47" i="3"/>
  <c r="I49" i="3"/>
  <c r="J48" i="3"/>
  <c r="K50" i="3"/>
  <c r="G50" i="3"/>
  <c r="H49" i="3"/>
  <c r="I48" i="3"/>
  <c r="J47" i="3"/>
  <c r="J50" i="3"/>
  <c r="K47" i="3"/>
  <c r="K49" i="3"/>
  <c r="L48" i="3"/>
  <c r="L50" i="3"/>
  <c r="G49" i="3"/>
  <c r="H48" i="3"/>
  <c r="I47" i="3"/>
  <c r="I50" i="3"/>
  <c r="J49" i="3"/>
  <c r="K48" i="3"/>
  <c r="L47" i="3"/>
  <c r="L49" i="3"/>
  <c r="G48" i="3"/>
  <c r="N47" i="3"/>
  <c r="N48" i="3"/>
  <c r="N49" i="3"/>
  <c r="N50" i="3"/>
  <c r="G47" i="3"/>
  <c r="O35" i="2"/>
  <c r="P35" i="2"/>
  <c r="O50" i="2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6" i="2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56" i="3" l="1"/>
  <c r="G57" i="3" s="1"/>
  <c r="G54" i="3"/>
  <c r="G55" i="3"/>
  <c r="K55" i="3"/>
  <c r="K56" i="3"/>
  <c r="K54" i="3"/>
  <c r="J55" i="3"/>
  <c r="J56" i="3"/>
  <c r="J57" i="3" s="1"/>
  <c r="J54" i="3"/>
  <c r="N56" i="3"/>
  <c r="N55" i="3"/>
  <c r="N54" i="3"/>
  <c r="H56" i="3"/>
  <c r="H54" i="3"/>
  <c r="H55" i="3"/>
  <c r="M56" i="3"/>
  <c r="M57" i="3" s="1"/>
  <c r="M55" i="3"/>
  <c r="M54" i="3"/>
  <c r="I55" i="3"/>
  <c r="I56" i="3"/>
  <c r="I54" i="3"/>
  <c r="L56" i="3"/>
  <c r="L55" i="3"/>
  <c r="L54" i="3"/>
  <c r="I40" i="2"/>
  <c r="K40" i="2"/>
  <c r="M40" i="2"/>
  <c r="O40" i="2"/>
  <c r="H40" i="2"/>
  <c r="J40" i="2"/>
  <c r="L40" i="2"/>
  <c r="N40" i="2"/>
  <c r="P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57" i="3" l="1"/>
  <c r="K57" i="3"/>
  <c r="L57" i="3"/>
  <c r="I57" i="3"/>
  <c r="N57" i="3"/>
  <c r="O58" i="2"/>
  <c r="O56" i="2"/>
  <c r="O57" i="2" s="1"/>
  <c r="O54" i="2"/>
  <c r="K54" i="2"/>
  <c r="K55" i="2" s="1"/>
  <c r="K58" i="2"/>
  <c r="K56" i="2"/>
  <c r="K57" i="2" s="1"/>
  <c r="L58" i="2"/>
  <c r="L56" i="2"/>
  <c r="L57" i="2" s="1"/>
  <c r="L54" i="2"/>
  <c r="L55" i="2" s="1"/>
  <c r="H63" i="2"/>
  <c r="H58" i="2"/>
  <c r="H56" i="2"/>
  <c r="H57" i="2" s="1"/>
  <c r="H54" i="2"/>
  <c r="K79" i="2" s="1"/>
  <c r="M79" i="2"/>
  <c r="I79" i="2"/>
  <c r="M78" i="2"/>
  <c r="I78" i="2"/>
  <c r="M77" i="2"/>
  <c r="I77" i="2"/>
  <c r="M76" i="2"/>
  <c r="M58" i="2"/>
  <c r="M56" i="2"/>
  <c r="M57" i="2" s="1"/>
  <c r="M54" i="2"/>
  <c r="M55" i="2" s="1"/>
  <c r="I76" i="2"/>
  <c r="I63" i="2"/>
  <c r="I58" i="2"/>
  <c r="I56" i="2"/>
  <c r="I57" i="2" s="1"/>
  <c r="I54" i="2"/>
  <c r="I55" i="2" s="1"/>
  <c r="N79" i="2"/>
  <c r="J79" i="2"/>
  <c r="N78" i="2"/>
  <c r="J78" i="2"/>
  <c r="N77" i="2"/>
  <c r="J77" i="2"/>
  <c r="N76" i="2"/>
  <c r="N58" i="2"/>
  <c r="N56" i="2"/>
  <c r="N57" i="2" s="1"/>
  <c r="N54" i="2"/>
  <c r="N55" i="2" s="1"/>
  <c r="J76" i="2"/>
  <c r="J63" i="2"/>
  <c r="J58" i="2"/>
  <c r="J56" i="2"/>
  <c r="J57" i="2" s="1"/>
  <c r="J54" i="2"/>
  <c r="J55" i="2" s="1"/>
  <c r="I40" i="1"/>
  <c r="K40" i="1"/>
  <c r="M40" i="1"/>
  <c r="O40" i="1"/>
  <c r="H40" i="1"/>
  <c r="J40" i="1"/>
  <c r="L40" i="1"/>
  <c r="N40" i="1"/>
  <c r="P4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O5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K59" i="2" l="1"/>
  <c r="L76" i="2"/>
  <c r="L77" i="2"/>
  <c r="L78" i="2"/>
  <c r="L79" i="2"/>
  <c r="L85" i="2" s="1"/>
  <c r="O76" i="2"/>
  <c r="O77" i="2"/>
  <c r="O78" i="2"/>
  <c r="H77" i="2"/>
  <c r="H78" i="2"/>
  <c r="H79" i="2"/>
  <c r="K76" i="2"/>
  <c r="K77" i="2"/>
  <c r="K84" i="2" s="1"/>
  <c r="K78" i="2"/>
  <c r="N59" i="2"/>
  <c r="N85" i="2"/>
  <c r="N84" i="2"/>
  <c r="N83" i="2"/>
  <c r="M59" i="2"/>
  <c r="M85" i="2"/>
  <c r="M84" i="2"/>
  <c r="M83" i="2"/>
  <c r="L59" i="2"/>
  <c r="O55" i="2"/>
  <c r="O66" i="2"/>
  <c r="O59" i="2"/>
  <c r="J59" i="2"/>
  <c r="J85" i="2"/>
  <c r="J84" i="2"/>
  <c r="J83" i="2"/>
  <c r="N63" i="2"/>
  <c r="J64" i="2"/>
  <c r="N64" i="2"/>
  <c r="J65" i="2"/>
  <c r="N65" i="2"/>
  <c r="J66" i="2"/>
  <c r="N66" i="2"/>
  <c r="I59" i="2"/>
  <c r="I85" i="2"/>
  <c r="I84" i="2"/>
  <c r="I83" i="2"/>
  <c r="M63" i="2"/>
  <c r="I64" i="2"/>
  <c r="M64" i="2"/>
  <c r="I65" i="2"/>
  <c r="M65" i="2"/>
  <c r="I66" i="2"/>
  <c r="M66" i="2"/>
  <c r="H55" i="2"/>
  <c r="O79" i="2"/>
  <c r="H59" i="2"/>
  <c r="H76" i="2"/>
  <c r="L63" i="2"/>
  <c r="H64" i="2"/>
  <c r="L64" i="2"/>
  <c r="H65" i="2"/>
  <c r="L65" i="2"/>
  <c r="H66" i="2"/>
  <c r="L66" i="2"/>
  <c r="K63" i="2"/>
  <c r="O63" i="2"/>
  <c r="K64" i="2"/>
  <c r="O64" i="2"/>
  <c r="K65" i="2"/>
  <c r="O65" i="2"/>
  <c r="K66" i="2"/>
  <c r="L58" i="1"/>
  <c r="L56" i="1"/>
  <c r="L57" i="1" s="1"/>
  <c r="L54" i="1"/>
  <c r="L55" i="1" s="1"/>
  <c r="H58" i="1"/>
  <c r="H56" i="1"/>
  <c r="H57" i="1" s="1"/>
  <c r="H54" i="1"/>
  <c r="M79" i="1" s="1"/>
  <c r="M58" i="1"/>
  <c r="M56" i="1"/>
  <c r="M57" i="1" s="1"/>
  <c r="M54" i="1"/>
  <c r="M55" i="1" s="1"/>
  <c r="I58" i="1"/>
  <c r="I56" i="1"/>
  <c r="I57" i="1" s="1"/>
  <c r="I54" i="1"/>
  <c r="I55" i="1" s="1"/>
  <c r="N78" i="1"/>
  <c r="N58" i="1"/>
  <c r="N56" i="1"/>
  <c r="N57" i="1" s="1"/>
  <c r="N54" i="1"/>
  <c r="N55" i="1" s="1"/>
  <c r="J76" i="1"/>
  <c r="J58" i="1"/>
  <c r="J56" i="1"/>
  <c r="J57" i="1" s="1"/>
  <c r="J54" i="1"/>
  <c r="J55" i="1" s="1"/>
  <c r="O79" i="1"/>
  <c r="O77" i="1"/>
  <c r="O58" i="1"/>
  <c r="O56" i="1"/>
  <c r="O57" i="1" s="1"/>
  <c r="O54" i="1"/>
  <c r="L66" i="1" s="1"/>
  <c r="K63" i="1"/>
  <c r="K58" i="1"/>
  <c r="K56" i="1"/>
  <c r="K57" i="1" s="1"/>
  <c r="K54" i="1"/>
  <c r="K55" i="1" s="1"/>
  <c r="N76" i="1" l="1"/>
  <c r="I78" i="1"/>
  <c r="H70" i="2"/>
  <c r="J70" i="2"/>
  <c r="K85" i="2"/>
  <c r="O84" i="2"/>
  <c r="L84" i="2"/>
  <c r="L83" i="2"/>
  <c r="L86" i="2" s="1"/>
  <c r="I72" i="2"/>
  <c r="H71" i="2"/>
  <c r="O85" i="2"/>
  <c r="J71" i="2"/>
  <c r="K83" i="2"/>
  <c r="H72" i="2"/>
  <c r="H73" i="2" s="1"/>
  <c r="J72" i="2"/>
  <c r="J73" i="2" s="1"/>
  <c r="O72" i="2"/>
  <c r="O71" i="2"/>
  <c r="O70" i="2"/>
  <c r="L72" i="2"/>
  <c r="L71" i="2"/>
  <c r="L70" i="2"/>
  <c r="I86" i="2"/>
  <c r="N72" i="2"/>
  <c r="N71" i="2"/>
  <c r="N70" i="2"/>
  <c r="I71" i="2"/>
  <c r="N86" i="2"/>
  <c r="K72" i="2"/>
  <c r="K71" i="2"/>
  <c r="K70" i="2"/>
  <c r="H85" i="2"/>
  <c r="H84" i="2"/>
  <c r="H83" i="2"/>
  <c r="M72" i="2"/>
  <c r="M71" i="2"/>
  <c r="M70" i="2"/>
  <c r="J86" i="2"/>
  <c r="O83" i="2"/>
  <c r="K86" i="2"/>
  <c r="M86" i="2"/>
  <c r="I70" i="2"/>
  <c r="I73" i="2" s="1"/>
  <c r="K76" i="1"/>
  <c r="K84" i="1" s="1"/>
  <c r="O76" i="1"/>
  <c r="O78" i="1"/>
  <c r="O84" i="1" s="1"/>
  <c r="N77" i="1"/>
  <c r="I77" i="1"/>
  <c r="I79" i="1"/>
  <c r="K77" i="1"/>
  <c r="K78" i="1"/>
  <c r="K79" i="1"/>
  <c r="J77" i="1"/>
  <c r="J78" i="1"/>
  <c r="J79" i="1"/>
  <c r="J83" i="1" s="1"/>
  <c r="I76" i="1"/>
  <c r="I85" i="1" s="1"/>
  <c r="M76" i="1"/>
  <c r="M77" i="1"/>
  <c r="M78" i="1"/>
  <c r="K59" i="1"/>
  <c r="O63" i="1"/>
  <c r="K64" i="1"/>
  <c r="K72" i="1" s="1"/>
  <c r="O64" i="1"/>
  <c r="K65" i="1"/>
  <c r="O65" i="1"/>
  <c r="K66" i="1"/>
  <c r="O66" i="1"/>
  <c r="J59" i="1"/>
  <c r="N63" i="1"/>
  <c r="J64" i="1"/>
  <c r="N64" i="1"/>
  <c r="J65" i="1"/>
  <c r="N65" i="1"/>
  <c r="J66" i="1"/>
  <c r="I59" i="1"/>
  <c r="M63" i="1"/>
  <c r="I64" i="1"/>
  <c r="M64" i="1"/>
  <c r="I65" i="1"/>
  <c r="M65" i="1"/>
  <c r="I66" i="1"/>
  <c r="M66" i="1"/>
  <c r="H55" i="1"/>
  <c r="N79" i="1"/>
  <c r="H59" i="1"/>
  <c r="H76" i="1"/>
  <c r="L63" i="1"/>
  <c r="H64" i="1"/>
  <c r="L64" i="1"/>
  <c r="H65" i="1"/>
  <c r="L65" i="1"/>
  <c r="H66" i="1"/>
  <c r="K71" i="1"/>
  <c r="O55" i="1"/>
  <c r="N66" i="1"/>
  <c r="O59" i="1"/>
  <c r="J63" i="1"/>
  <c r="N59" i="1"/>
  <c r="N85" i="1"/>
  <c r="N83" i="1"/>
  <c r="I63" i="1"/>
  <c r="M59" i="1"/>
  <c r="H63" i="1"/>
  <c r="L59" i="1"/>
  <c r="L76" i="1"/>
  <c r="H77" i="1"/>
  <c r="L77" i="1"/>
  <c r="H78" i="1"/>
  <c r="L78" i="1"/>
  <c r="H79" i="1"/>
  <c r="L79" i="1"/>
  <c r="N84" i="1" l="1"/>
  <c r="J85" i="1"/>
  <c r="O85" i="1"/>
  <c r="M84" i="1"/>
  <c r="I83" i="1"/>
  <c r="I86" i="1" s="1"/>
  <c r="O86" i="2"/>
  <c r="H86" i="2"/>
  <c r="O73" i="2"/>
  <c r="M73" i="2"/>
  <c r="K73" i="2"/>
  <c r="N73" i="2"/>
  <c r="L73" i="2"/>
  <c r="O83" i="1"/>
  <c r="O86" i="1" s="1"/>
  <c r="K70" i="1"/>
  <c r="K73" i="1" s="1"/>
  <c r="I84" i="1"/>
  <c r="J84" i="1"/>
  <c r="K85" i="1"/>
  <c r="K83" i="1"/>
  <c r="M85" i="1"/>
  <c r="M83" i="1"/>
  <c r="M86" i="1" s="1"/>
  <c r="L85" i="1"/>
  <c r="L84" i="1"/>
  <c r="L83" i="1"/>
  <c r="H72" i="1"/>
  <c r="H71" i="1"/>
  <c r="H70" i="1"/>
  <c r="N86" i="1"/>
  <c r="J72" i="1"/>
  <c r="J71" i="1"/>
  <c r="J70" i="1"/>
  <c r="H85" i="1"/>
  <c r="H84" i="1"/>
  <c r="H83" i="1"/>
  <c r="M72" i="1"/>
  <c r="M71" i="1"/>
  <c r="M70" i="1"/>
  <c r="N72" i="1"/>
  <c r="N71" i="1"/>
  <c r="N70" i="1"/>
  <c r="K86" i="1"/>
  <c r="I72" i="1"/>
  <c r="I71" i="1"/>
  <c r="I70" i="1"/>
  <c r="L72" i="1"/>
  <c r="L71" i="1"/>
  <c r="L70" i="1"/>
  <c r="J86" i="1"/>
  <c r="O72" i="1"/>
  <c r="O71" i="1"/>
  <c r="O70" i="1"/>
  <c r="O73" i="1" l="1"/>
  <c r="I73" i="1"/>
  <c r="M73" i="1"/>
  <c r="J73" i="1"/>
  <c r="H73" i="1"/>
  <c r="L73" i="1"/>
  <c r="N73" i="1"/>
  <c r="H86" i="1"/>
  <c r="L86" i="1"/>
</calcChain>
</file>

<file path=xl/sharedStrings.xml><?xml version="1.0" encoding="utf-8"?>
<sst xmlns="http://schemas.openxmlformats.org/spreadsheetml/2006/main" count="236" uniqueCount="57">
  <si>
    <t>version,4</t>
  </si>
  <si>
    <t>ProtocolHeader</t>
  </si>
  <si>
    <t>,Version,1.0,Label,005A_d13,ReaderType,0,DateRead,1/17/2020 3:45:57 PM,InstrumentSN,SN: 512734004,</t>
  </si>
  <si>
    <t xml:space="preserve">,Result,0,Prefix,4a_PTX,WellMap,0007FF7FF7FF7FF7FF7FF000,RefWellMap,000000000000000000000000,RunCount,1,Kinetics,False,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</si>
  <si>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</si>
  <si>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</si>
  <si>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</si>
  <si>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</si>
  <si>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</si>
  <si>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</si>
  <si>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,B,X,0.0533716,0.05621402,0.057315,0.05605209,0.05599814,0.05616826,0.05643236,0.05669541,0.05685407,0.05773875,0.05848844</t>
  </si>
  <si>
    <t>,C,X,0.05544247,0.14644,0.1518077,0.1418033,0.1261601,0.1209622,0.1158217,0.1212442,0.1006333,0.08568431,0.05766576</t>
  </si>
  <si>
    <t>,D,X,0.0563267,0.1444957,0.142394,0.1373076,0.1227805,0.117035,0.1137736,0.1154813,0.09326699,0.08667264,0.05808041</t>
  </si>
  <si>
    <t>,E,X,0.05457293,0.13873,0.1318775,0.1425872,0.1290774,0.120045,0.1076166,0.1145635,0.09097385,0.08626123,0.05752684</t>
  </si>
  <si>
    <t>,F,X,0.05340424,0.1399237,0.1350095,0.1341001,0.1228105,0.120472,0.1180283,0.1210071,0.09468158,0.05481853,0.05612481</t>
  </si>
  <si>
    <t>,G,X,0.05380318,0.05356167,0.05495426,0.05544015,0.05639475,0.05582457,0.0552258,0.05443738,0.05563816,0.05564054,0.05599342</t>
  </si>
  <si>
    <t>,H,X,X,X,X,X,X,X,X,X,X,X,X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</si>
  <si>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</si>
  <si>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</si>
  <si>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</si>
  <si>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</si>
  <si>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</si>
  <si>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</si>
  <si>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</si>
  <si>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</si>
  <si>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</si>
  <si>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</si>
  <si>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Full kill</t>
  </si>
  <si>
    <t>Empty value</t>
  </si>
  <si>
    <t>Cells</t>
  </si>
  <si>
    <t>Differentiation started</t>
  </si>
  <si>
    <t>Last media change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</si>
  <si>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</si>
  <si>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</si>
  <si>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</si>
  <si>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</si>
  <si>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</si>
  <si>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</si>
  <si>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</si>
  <si>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</si>
  <si>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</si>
  <si>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</si>
  <si>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50nM</t>
  </si>
  <si>
    <t>,Version,1,Label,CytoTox-Fluor,ReaderType,2,DateRead,1/17/2020 1:17:07 AM,InstrumentSN,SN: 512734004,FluoOpticalKitID,PN:9300-046 SN:31000001DD35142D SIG:BLUE,</t>
  </si>
  <si>
    <t xml:space="preserve">,Result,0,Prefix,4a_Ptx,WellMap,0007FE7FE7FE7FE7FE7FE000,RunCount,1,Kinetics,False, </t>
  </si>
  <si>
    <t>,Read 1</t>
  </si>
  <si>
    <t>,B,X,568.963,571.791,567.759,565.763,564.947,567.994,567.865,569.726,569.849,568.195,X</t>
  </si>
  <si>
    <t>,C,X,575.75,4334.98,4972.82,5191.44,5183.4,5477.22,4768.24,4733.95,24177.1,2414.81,X</t>
  </si>
  <si>
    <t>,D,X,573.765,4569.19,4971.96,5197.55,5164.95,5451.76,4961.29,4883.13,22916.9,2536.78,X</t>
  </si>
  <si>
    <t>,E,X,576.486,4627.81,4699.84,5253.65,5117.08,5289.39,5045.32,4473.04,22712,2562.16,X</t>
  </si>
  <si>
    <t>,F,X,574.418,4132.77,4789.77,5067.17,5099,5182.69,4813.08,4676.8,24726.6,569.774,X</t>
  </si>
  <si>
    <t>,G,X,571.444,573.68,569.171,566.24,578.292,587.425,582.243,564.836,568.035,565.726,X</t>
  </si>
  <si>
    <t>_x000B_</t>
  </si>
  <si>
    <t>Live/Dead</t>
  </si>
  <si>
    <t>% of Vehicle</t>
  </si>
  <si>
    <t>iPSC_DSN_005A_20191209_1_d13_thawed</t>
  </si>
  <si>
    <t>52) Exp_20191223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</si>
</sst>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266700</xdr:colOff>
      <xdr:row>0</xdr:row>
      <xdr:rowOff>151279</xdr:rowOff>
    </xdr:from>
    <xdr:to>
      <xdr:col>17</xdr:col>
      <xdr:colOff>477571</xdr:colOff>
      <xdr:row>22</xdr:row>
      <xdr:rowOff>123264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151279"/>
          <a:ext cx="5544871" cy="41629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4</xdr:row>
      <xdr:rowOff>1</xdr:rowOff>
    </xdr:from>
    <xdr:to>
      <xdr:col>12</xdr:col>
      <xdr:colOff>495301</xdr:colOff>
      <xdr:row>20</xdr:row>
      <xdr:rowOff>184339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762001"/>
          <a:ext cx="4305300" cy="32323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304800</xdr:colOff>
          <xdr:row>76</xdr:row>
          <xdr:rowOff>38100</xdr:rowOff>
        </xdr:from>
        <xdr:to>
          <xdr:col>4</xdr:col>
          <xdr:colOff>247650</xdr:colOff>
          <xdr:row>90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1</xdr:row>
      <xdr:rowOff>66675</xdr:rowOff>
    </xdr:from>
    <xdr:to>
      <xdr:col>10</xdr:col>
      <xdr:colOff>46862</xdr:colOff>
      <xdr:row>16</xdr:row>
      <xdr:rowOff>47625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642E1EC-BD27-4482-A8D7-2F6EFA7F8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2475" y="257175"/>
          <a:ext cx="3780662" cy="28384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1</xdr:row>
          <xdr:rowOff>85724</xdr:rowOff>
        </xdr:from>
        <xdr:to>
          <xdr:col>14</xdr:col>
          <xdr:colOff>705562</xdr:colOff>
          <xdr:row>16</xdr:row>
          <xdr:rowOff>38099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D74911D8-4DD9-410D-B485-71ED084EF8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opLeftCell="A16" zoomScale="85" zoomScaleNormal="85" workbookViewId="0">
      <selection activeCell="A25" sqref="A25:D31"/>
    </sheetView>
  </sheetViews>
  <sheetFormatPr baseColWidth="10" defaultRowHeight="15" x14ac:dyDescent="0.25"/>
  <cols>
    <col min="5" max="5" width="16.285156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56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42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55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30</v>
      </c>
      <c r="C27" s="2">
        <v>43808</v>
      </c>
      <c r="F27" s="5"/>
      <c r="G27" s="5">
        <v>5.3371599999999998E-2</v>
      </c>
      <c r="H27" s="5">
        <v>5.6214020000000003E-2</v>
      </c>
      <c r="I27" s="5">
        <v>5.7314999999999998E-2</v>
      </c>
      <c r="J27" s="5">
        <v>5.6052089999999999E-2</v>
      </c>
      <c r="K27" s="5">
        <v>5.5998140000000002E-2</v>
      </c>
      <c r="L27" s="5">
        <v>5.6168259999999998E-2</v>
      </c>
      <c r="M27" s="5">
        <v>5.6432360000000001E-2</v>
      </c>
      <c r="N27" s="5">
        <v>5.6695410000000002E-2</v>
      </c>
      <c r="O27" s="5">
        <v>5.685407E-2</v>
      </c>
      <c r="P27" s="5">
        <v>5.7738749999999998E-2</v>
      </c>
      <c r="Q27" s="5">
        <v>5.8488440000000003E-2</v>
      </c>
    </row>
    <row r="28" spans="1:17" x14ac:dyDescent="0.25">
      <c r="A28" t="s">
        <v>31</v>
      </c>
      <c r="C28" s="2">
        <v>43844</v>
      </c>
      <c r="F28" s="6"/>
      <c r="G28" s="6">
        <v>5.5442470000000001E-2</v>
      </c>
      <c r="H28" s="7">
        <v>0.14643999999999999</v>
      </c>
      <c r="I28" s="8">
        <v>0.15180769999999999</v>
      </c>
      <c r="J28" s="8">
        <v>0.14180329999999999</v>
      </c>
      <c r="K28" s="8">
        <v>0.1261601</v>
      </c>
      <c r="L28" s="8">
        <v>0.12096220000000001</v>
      </c>
      <c r="M28" s="8">
        <v>0.1158217</v>
      </c>
      <c r="N28" s="8">
        <v>0.1212442</v>
      </c>
      <c r="O28" s="8">
        <v>0.10063329999999999</v>
      </c>
      <c r="P28" s="9">
        <v>8.568431E-2</v>
      </c>
      <c r="Q28" s="6">
        <v>5.7665760000000003E-2</v>
      </c>
    </row>
    <row r="29" spans="1:17" x14ac:dyDescent="0.25">
      <c r="A29" t="s">
        <v>18</v>
      </c>
      <c r="C29" s="2">
        <v>43821</v>
      </c>
      <c r="F29" s="6"/>
      <c r="G29" s="6">
        <v>5.63267E-2</v>
      </c>
      <c r="H29" s="10">
        <v>0.1444957</v>
      </c>
      <c r="I29" s="11">
        <v>0.14239399999999999</v>
      </c>
      <c r="J29" s="11">
        <v>0.1373076</v>
      </c>
      <c r="K29" s="11">
        <v>0.1227805</v>
      </c>
      <c r="L29" s="11">
        <v>0.117035</v>
      </c>
      <c r="M29" s="11">
        <v>0.1137736</v>
      </c>
      <c r="N29" s="11">
        <v>0.1154813</v>
      </c>
      <c r="O29" s="11">
        <v>9.3266989999999994E-2</v>
      </c>
      <c r="P29" s="12">
        <v>8.6672639999999995E-2</v>
      </c>
      <c r="Q29" s="6">
        <v>5.8080409999999999E-2</v>
      </c>
    </row>
    <row r="30" spans="1:17" x14ac:dyDescent="0.25">
      <c r="A30" t="s">
        <v>19</v>
      </c>
      <c r="C30" t="s">
        <v>20</v>
      </c>
      <c r="F30" s="6"/>
      <c r="G30" s="6">
        <v>5.4572929999999999E-2</v>
      </c>
      <c r="H30" s="10">
        <v>0.13872999999999999</v>
      </c>
      <c r="I30" s="11">
        <v>0.13187750000000001</v>
      </c>
      <c r="J30" s="11">
        <v>0.1425872</v>
      </c>
      <c r="K30" s="11">
        <v>0.12907740000000001</v>
      </c>
      <c r="L30" s="11">
        <v>0.120045</v>
      </c>
      <c r="M30" s="11">
        <v>0.10761660000000001</v>
      </c>
      <c r="N30" s="11">
        <v>0.1145635</v>
      </c>
      <c r="O30" s="11">
        <v>9.0973849999999995E-2</v>
      </c>
      <c r="P30" s="12">
        <v>8.6261229999999994E-2</v>
      </c>
      <c r="Q30" s="6">
        <v>5.7526840000000003E-2</v>
      </c>
    </row>
    <row r="31" spans="1:17" x14ac:dyDescent="0.25">
      <c r="A31" s="1" t="s">
        <v>32</v>
      </c>
      <c r="F31" s="6"/>
      <c r="G31" s="6">
        <v>5.3404239999999999E-2</v>
      </c>
      <c r="H31" s="13">
        <v>0.13992370000000001</v>
      </c>
      <c r="I31" s="14">
        <v>0.1350095</v>
      </c>
      <c r="J31" s="14">
        <v>0.1341001</v>
      </c>
      <c r="K31" s="14">
        <v>0.1228105</v>
      </c>
      <c r="L31" s="14">
        <v>0.120472</v>
      </c>
      <c r="M31" s="14">
        <v>0.1180283</v>
      </c>
      <c r="N31" s="14">
        <v>0.12100710000000001</v>
      </c>
      <c r="O31" s="14">
        <v>9.4681580000000001E-2</v>
      </c>
      <c r="P31" s="15">
        <v>5.4818529999999997E-2</v>
      </c>
      <c r="Q31" s="6">
        <v>5.6124809999999997E-2</v>
      </c>
    </row>
    <row r="32" spans="1:17" x14ac:dyDescent="0.25">
      <c r="G32">
        <v>5.3803179999999999E-2</v>
      </c>
      <c r="H32">
        <v>5.3561669999999999E-2</v>
      </c>
      <c r="I32">
        <v>5.4954259999999998E-2</v>
      </c>
      <c r="J32">
        <v>5.5440150000000001E-2</v>
      </c>
      <c r="K32">
        <v>5.639475E-2</v>
      </c>
      <c r="L32">
        <v>5.5824569999999997E-2</v>
      </c>
      <c r="M32">
        <v>5.5225799999999999E-2</v>
      </c>
      <c r="N32">
        <v>5.443738E-2</v>
      </c>
      <c r="O32">
        <v>5.5638159999999999E-2</v>
      </c>
      <c r="P32">
        <v>5.5640540000000002E-2</v>
      </c>
      <c r="Q32">
        <v>5.5993420000000002E-2</v>
      </c>
    </row>
    <row r="35" spans="3:17" x14ac:dyDescent="0.25">
      <c r="C35" s="16"/>
      <c r="F35" t="s">
        <v>33</v>
      </c>
      <c r="H35">
        <f>AVERAGE(H28:H31)</f>
        <v>0.14239735000000001</v>
      </c>
      <c r="I35">
        <f>AVERAGE(I28:I31)</f>
        <v>0.140272175</v>
      </c>
      <c r="J35">
        <f>AVERAGE(J28:J31)</f>
        <v>0.13894954999999998</v>
      </c>
      <c r="K35">
        <f t="shared" ref="K35:M35" si="0">AVERAGE(K28:K31)</f>
        <v>0.125207125</v>
      </c>
      <c r="L35">
        <f t="shared" si="0"/>
        <v>0.11962855</v>
      </c>
      <c r="M35">
        <f t="shared" si="0"/>
        <v>0.11381005</v>
      </c>
      <c r="N35">
        <f>AVERAGE(N28:N31)</f>
        <v>0.118074025</v>
      </c>
      <c r="O35">
        <f>AVERAGE(O28:O31)</f>
        <v>9.4888929999999996E-2</v>
      </c>
      <c r="P35">
        <f>AVERAGE(P28:P30)</f>
        <v>8.6206060000000015E-2</v>
      </c>
    </row>
    <row r="36" spans="3:17" x14ac:dyDescent="0.25">
      <c r="F36" t="s">
        <v>34</v>
      </c>
      <c r="H36">
        <f>H35/1000</f>
        <v>1.4239735000000001E-4</v>
      </c>
      <c r="I36">
        <f t="shared" ref="I36:P36" si="1">I35/1000</f>
        <v>1.4027217499999999E-4</v>
      </c>
      <c r="J36">
        <f t="shared" si="1"/>
        <v>1.3894954999999997E-4</v>
      </c>
      <c r="K36">
        <f t="shared" si="1"/>
        <v>1.25207125E-4</v>
      </c>
      <c r="L36">
        <f t="shared" si="1"/>
        <v>1.1962855E-4</v>
      </c>
      <c r="M36">
        <f t="shared" si="1"/>
        <v>1.1381005E-4</v>
      </c>
      <c r="N36">
        <f t="shared" si="1"/>
        <v>1.18074025E-4</v>
      </c>
      <c r="O36">
        <f t="shared" si="1"/>
        <v>9.4888930000000001E-5</v>
      </c>
      <c r="P36">
        <f t="shared" si="1"/>
        <v>8.6206060000000012E-5</v>
      </c>
    </row>
    <row r="37" spans="3:17" x14ac:dyDescent="0.25">
      <c r="F37" t="s">
        <v>35</v>
      </c>
      <c r="H37">
        <f>MEDIAN(H28:H31)</f>
        <v>0.14220969999999999</v>
      </c>
      <c r="I37">
        <f t="shared" ref="I37:O37" si="2">MEDIAN(I28:I31)</f>
        <v>0.13870175000000001</v>
      </c>
      <c r="J37">
        <f t="shared" si="2"/>
        <v>0.13955545</v>
      </c>
      <c r="K37">
        <f t="shared" si="2"/>
        <v>0.12448529999999999</v>
      </c>
      <c r="L37">
        <f t="shared" si="2"/>
        <v>0.12025849999999999</v>
      </c>
      <c r="M37">
        <f t="shared" si="2"/>
        <v>0.11479765</v>
      </c>
      <c r="N37">
        <f t="shared" si="2"/>
        <v>0.11824419999999999</v>
      </c>
      <c r="O37">
        <f t="shared" si="2"/>
        <v>9.3974284999999991E-2</v>
      </c>
      <c r="P37">
        <f>MEDIAN(P28:P30)</f>
        <v>8.6261229999999994E-2</v>
      </c>
    </row>
    <row r="38" spans="3:17" x14ac:dyDescent="0.25">
      <c r="F38" t="s">
        <v>36</v>
      </c>
      <c r="H38">
        <f>H37/1000</f>
        <v>1.4220969999999999E-4</v>
      </c>
      <c r="I38">
        <f t="shared" ref="I38:P38" si="3">I37/1000</f>
        <v>1.3870175000000001E-4</v>
      </c>
      <c r="J38">
        <f t="shared" si="3"/>
        <v>1.3955544999999999E-4</v>
      </c>
      <c r="K38">
        <f t="shared" si="3"/>
        <v>1.2448529999999999E-4</v>
      </c>
      <c r="L38">
        <f t="shared" si="3"/>
        <v>1.2025849999999999E-4</v>
      </c>
      <c r="M38">
        <f t="shared" si="3"/>
        <v>1.1479765E-4</v>
      </c>
      <c r="N38">
        <f t="shared" si="3"/>
        <v>1.1824419999999999E-4</v>
      </c>
      <c r="O38">
        <f t="shared" si="3"/>
        <v>9.3974284999999991E-5</v>
      </c>
      <c r="P38">
        <f t="shared" si="3"/>
        <v>8.6261229999999995E-5</v>
      </c>
    </row>
    <row r="39" spans="3:17" x14ac:dyDescent="0.25">
      <c r="F39" t="s">
        <v>37</v>
      </c>
      <c r="H39">
        <f>STDEV(H28:H31)</f>
        <v>3.6658101464751244E-3</v>
      </c>
      <c r="I39">
        <f t="shared" ref="I39:O39" si="4">STDEV(I28:I31)</f>
        <v>8.8644758233355145E-3</v>
      </c>
      <c r="J39">
        <f t="shared" si="4"/>
        <v>3.982861270075402E-3</v>
      </c>
      <c r="K39">
        <f t="shared" si="4"/>
        <v>3.0287241652495662E-3</v>
      </c>
      <c r="L39">
        <f t="shared" si="4"/>
        <v>1.7691770619886152E-3</v>
      </c>
      <c r="M39">
        <f t="shared" si="4"/>
        <v>4.4796026717407256E-3</v>
      </c>
      <c r="N39">
        <f t="shared" si="4"/>
        <v>3.5448999603891057E-3</v>
      </c>
      <c r="O39">
        <f t="shared" si="4"/>
        <v>4.1230781983610252E-3</v>
      </c>
      <c r="P39">
        <f>STDEV(P28:P30)</f>
        <v>4.9646937861261655E-4</v>
      </c>
    </row>
    <row r="40" spans="3:17" x14ac:dyDescent="0.25">
      <c r="F40" t="s">
        <v>38</v>
      </c>
      <c r="H40">
        <f>H39/H35*100</f>
        <v>2.5743527856909725</v>
      </c>
      <c r="I40">
        <f t="shared" ref="I40:O40" si="5">I39/I35*100</f>
        <v>6.3194826937954831</v>
      </c>
      <c r="J40">
        <f t="shared" si="5"/>
        <v>2.8664081820167122</v>
      </c>
      <c r="K40">
        <f t="shared" si="5"/>
        <v>2.4189710970917719</v>
      </c>
      <c r="L40">
        <f t="shared" si="5"/>
        <v>1.4788920052852059</v>
      </c>
      <c r="M40">
        <f t="shared" si="5"/>
        <v>3.9360343587765105</v>
      </c>
      <c r="N40">
        <f t="shared" si="5"/>
        <v>3.0022690938071315</v>
      </c>
      <c r="O40">
        <f t="shared" si="5"/>
        <v>4.3451624950992969</v>
      </c>
      <c r="P40">
        <f>P39/P35*100</f>
        <v>0.57591006782193332</v>
      </c>
    </row>
    <row r="43" spans="3:17" x14ac:dyDescent="0.25">
      <c r="D43" t="s">
        <v>39</v>
      </c>
    </row>
    <row r="44" spans="3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42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17" x14ac:dyDescent="0.25">
      <c r="H47">
        <f>H28-$P$35</f>
        <v>6.0233939999999972E-2</v>
      </c>
      <c r="I47">
        <f t="shared" ref="H47:O50" si="6">I28-$P$35</f>
        <v>6.5601639999999975E-2</v>
      </c>
      <c r="J47">
        <f t="shared" si="6"/>
        <v>5.5597239999999978E-2</v>
      </c>
      <c r="K47">
        <f t="shared" si="6"/>
        <v>3.9954039999999982E-2</v>
      </c>
      <c r="L47">
        <f t="shared" si="6"/>
        <v>3.4756139999999991E-2</v>
      </c>
      <c r="M47">
        <f t="shared" si="6"/>
        <v>2.9615639999999985E-2</v>
      </c>
      <c r="N47">
        <f t="shared" si="6"/>
        <v>3.5038139999999982E-2</v>
      </c>
      <c r="O47">
        <f t="shared" si="6"/>
        <v>1.442723999999998E-2</v>
      </c>
    </row>
    <row r="48" spans="3:17" x14ac:dyDescent="0.25">
      <c r="H48">
        <f t="shared" si="6"/>
        <v>5.828963999999999E-2</v>
      </c>
      <c r="I48">
        <f t="shared" si="6"/>
        <v>5.6187939999999978E-2</v>
      </c>
      <c r="J48">
        <f t="shared" si="6"/>
        <v>5.1101539999999987E-2</v>
      </c>
      <c r="K48">
        <f t="shared" si="6"/>
        <v>3.6574439999999986E-2</v>
      </c>
      <c r="L48">
        <f t="shared" si="6"/>
        <v>3.0828939999999985E-2</v>
      </c>
      <c r="M48">
        <f t="shared" si="6"/>
        <v>2.7567539999999988E-2</v>
      </c>
      <c r="N48">
        <f t="shared" si="6"/>
        <v>2.927523999999998E-2</v>
      </c>
      <c r="O48">
        <f t="shared" si="6"/>
        <v>7.0609299999999792E-3</v>
      </c>
    </row>
    <row r="49" spans="4:17" x14ac:dyDescent="0.25">
      <c r="H49">
        <f t="shared" si="6"/>
        <v>5.2523939999999977E-2</v>
      </c>
      <c r="I49">
        <f t="shared" si="6"/>
        <v>4.5671439999999994E-2</v>
      </c>
      <c r="J49">
        <f t="shared" si="6"/>
        <v>5.6381139999999982E-2</v>
      </c>
      <c r="K49">
        <f t="shared" si="6"/>
        <v>4.2871339999999994E-2</v>
      </c>
      <c r="L49">
        <f t="shared" si="6"/>
        <v>3.3838939999999984E-2</v>
      </c>
      <c r="M49">
        <f t="shared" si="6"/>
        <v>2.1410539999999992E-2</v>
      </c>
      <c r="N49">
        <f t="shared" si="6"/>
        <v>2.8357439999999984E-2</v>
      </c>
      <c r="O49">
        <f t="shared" si="6"/>
        <v>4.7677899999999801E-3</v>
      </c>
    </row>
    <row r="50" spans="4:17" x14ac:dyDescent="0.25">
      <c r="H50">
        <f t="shared" si="6"/>
        <v>5.3717639999999997E-2</v>
      </c>
      <c r="I50">
        <f t="shared" si="6"/>
        <v>4.880343999999999E-2</v>
      </c>
      <c r="J50">
        <f t="shared" si="6"/>
        <v>4.7894039999999985E-2</v>
      </c>
      <c r="K50">
        <f t="shared" si="6"/>
        <v>3.6604439999999988E-2</v>
      </c>
      <c r="L50">
        <f t="shared" si="6"/>
        <v>3.4265939999999981E-2</v>
      </c>
      <c r="M50">
        <f t="shared" si="6"/>
        <v>3.1822239999999988E-2</v>
      </c>
      <c r="N50">
        <f t="shared" si="6"/>
        <v>3.4801039999999991E-2</v>
      </c>
      <c r="O50">
        <f t="shared" si="6"/>
        <v>8.4755199999999864E-3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42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</row>
    <row r="54" spans="4:17" x14ac:dyDescent="0.25">
      <c r="F54" t="s">
        <v>33</v>
      </c>
      <c r="H54">
        <f>AVERAGE(H47:H50)</f>
        <v>5.6191289999999991E-2</v>
      </c>
      <c r="I54">
        <f>AVERAGE(I47:I50)</f>
        <v>5.4066114999999984E-2</v>
      </c>
      <c r="J54">
        <f t="shared" ref="J54:N54" si="7">AVERAGE(J47:J50)</f>
        <v>5.2743489999999976E-2</v>
      </c>
      <c r="K54">
        <f t="shared" si="7"/>
        <v>3.9001064999999988E-2</v>
      </c>
      <c r="L54">
        <f t="shared" si="7"/>
        <v>3.3422489999999985E-2</v>
      </c>
      <c r="M54">
        <f t="shared" si="7"/>
        <v>2.7603989999999988E-2</v>
      </c>
      <c r="N54">
        <f t="shared" si="7"/>
        <v>3.1867964999999984E-2</v>
      </c>
      <c r="O54">
        <f>AVERAGE(O47:O50)</f>
        <v>8.6828699999999814E-3</v>
      </c>
    </row>
    <row r="55" spans="4:17" x14ac:dyDescent="0.25">
      <c r="F55" t="s">
        <v>34</v>
      </c>
      <c r="H55">
        <f>H54/1000</f>
        <v>5.6191289999999991E-5</v>
      </c>
      <c r="I55">
        <f t="shared" ref="I55:O55" si="8">I54/1000</f>
        <v>5.4066114999999981E-5</v>
      </c>
      <c r="J55">
        <f t="shared" si="8"/>
        <v>5.2743489999999973E-5</v>
      </c>
      <c r="K55">
        <f t="shared" si="8"/>
        <v>3.9001064999999986E-5</v>
      </c>
      <c r="L55">
        <f t="shared" si="8"/>
        <v>3.3422489999999986E-5</v>
      </c>
      <c r="M55">
        <f t="shared" si="8"/>
        <v>2.7603989999999988E-5</v>
      </c>
      <c r="N55">
        <f t="shared" si="8"/>
        <v>3.1867964999999984E-5</v>
      </c>
      <c r="O55">
        <f t="shared" si="8"/>
        <v>8.6828699999999821E-6</v>
      </c>
    </row>
    <row r="56" spans="4:17" x14ac:dyDescent="0.25">
      <c r="F56" t="s">
        <v>35</v>
      </c>
      <c r="H56">
        <f>MEDIAN(H47:H50)</f>
        <v>5.6003639999999993E-2</v>
      </c>
      <c r="I56">
        <f t="shared" ref="I56:N56" si="9">MEDIAN(I47:I50)</f>
        <v>5.2495689999999984E-2</v>
      </c>
      <c r="J56">
        <f>MEDIAN(J47:J50)</f>
        <v>5.3349389999999983E-2</v>
      </c>
      <c r="K56">
        <f t="shared" si="9"/>
        <v>3.8279239999999985E-2</v>
      </c>
      <c r="L56">
        <f t="shared" si="9"/>
        <v>3.4052439999999982E-2</v>
      </c>
      <c r="M56">
        <f t="shared" si="9"/>
        <v>2.8591589999999986E-2</v>
      </c>
      <c r="N56">
        <f t="shared" si="9"/>
        <v>3.2038139999999986E-2</v>
      </c>
      <c r="O56">
        <f>MEDIAN(O47:O50)</f>
        <v>7.7682249999999828E-3</v>
      </c>
    </row>
    <row r="57" spans="4:17" x14ac:dyDescent="0.25">
      <c r="F57" t="s">
        <v>36</v>
      </c>
      <c r="H57">
        <f>H56/1000</f>
        <v>5.6003639999999996E-5</v>
      </c>
      <c r="I57">
        <f t="shared" ref="I57:O57" si="10">I56/1000</f>
        <v>5.2495689999999985E-5</v>
      </c>
      <c r="J57">
        <f t="shared" si="10"/>
        <v>5.334938999999998E-5</v>
      </c>
      <c r="K57">
        <f t="shared" si="10"/>
        <v>3.8279239999999987E-5</v>
      </c>
      <c r="L57">
        <f t="shared" si="10"/>
        <v>3.4052439999999982E-5</v>
      </c>
      <c r="M57">
        <f t="shared" si="10"/>
        <v>2.8591589999999985E-5</v>
      </c>
      <c r="N57">
        <f t="shared" si="10"/>
        <v>3.2038139999999983E-5</v>
      </c>
      <c r="O57">
        <f t="shared" si="10"/>
        <v>7.7682249999999827E-6</v>
      </c>
    </row>
    <row r="58" spans="4:17" x14ac:dyDescent="0.25">
      <c r="F58" t="s">
        <v>37</v>
      </c>
      <c r="H58">
        <f>STDEV(H47:H50)</f>
        <v>3.6658101464751244E-3</v>
      </c>
      <c r="I58">
        <f t="shared" ref="I58:O58" si="11">STDEV(I47:I50)</f>
        <v>8.8644758233355266E-3</v>
      </c>
      <c r="J58">
        <f t="shared" si="11"/>
        <v>3.982861270075402E-3</v>
      </c>
      <c r="K58">
        <f t="shared" si="11"/>
        <v>3.0287241652495662E-3</v>
      </c>
      <c r="L58">
        <f t="shared" si="11"/>
        <v>1.7691770619886152E-3</v>
      </c>
      <c r="M58">
        <f t="shared" si="11"/>
        <v>4.4796026717407256E-3</v>
      </c>
      <c r="N58">
        <f t="shared" si="11"/>
        <v>3.5448999603891057E-3</v>
      </c>
      <c r="O58">
        <f t="shared" si="11"/>
        <v>4.1230781983610286E-3</v>
      </c>
    </row>
    <row r="59" spans="4:17" x14ac:dyDescent="0.25">
      <c r="F59" t="s">
        <v>38</v>
      </c>
      <c r="H59">
        <f>H58/H54*100</f>
        <v>6.5238049286199429</v>
      </c>
      <c r="I59">
        <f t="shared" ref="I59:O59" si="12">I58/I54*100</f>
        <v>16.395621959032063</v>
      </c>
      <c r="J59">
        <f t="shared" si="12"/>
        <v>7.5513798386784865</v>
      </c>
      <c r="K59">
        <f t="shared" si="12"/>
        <v>7.7657473334370923</v>
      </c>
      <c r="L59">
        <f t="shared" si="12"/>
        <v>5.2933730011995399</v>
      </c>
      <c r="M59">
        <f t="shared" si="12"/>
        <v>16.228098444249284</v>
      </c>
      <c r="N59">
        <f t="shared" si="12"/>
        <v>11.123709845887893</v>
      </c>
      <c r="O59">
        <f t="shared" si="12"/>
        <v>47.485200151114057</v>
      </c>
    </row>
    <row r="62" spans="4:17" x14ac:dyDescent="0.25">
      <c r="D62" t="s">
        <v>40</v>
      </c>
    </row>
    <row r="63" spans="4:17" x14ac:dyDescent="0.25">
      <c r="H63">
        <f t="shared" ref="H63:O64" si="13">H47/$O$54*100</f>
        <v>693.71002905721377</v>
      </c>
      <c r="I63">
        <f t="shared" si="13"/>
        <v>755.52945051578706</v>
      </c>
      <c r="J63">
        <f t="shared" si="13"/>
        <v>640.30948292442588</v>
      </c>
      <c r="K63">
        <f t="shared" si="13"/>
        <v>460.14785433848562</v>
      </c>
      <c r="L63">
        <f t="shared" si="13"/>
        <v>400.28400747679126</v>
      </c>
      <c r="M63">
        <f t="shared" si="13"/>
        <v>341.08123235750446</v>
      </c>
      <c r="N63">
        <f t="shared" si="13"/>
        <v>403.53178154227874</v>
      </c>
      <c r="O63">
        <f t="shared" si="13"/>
        <v>166.15750322186108</v>
      </c>
    </row>
    <row r="64" spans="4:17" x14ac:dyDescent="0.25">
      <c r="H64">
        <f>H48/$O$54*100</f>
        <v>671.31766339931517</v>
      </c>
      <c r="I64">
        <f t="shared" si="13"/>
        <v>647.11253306798437</v>
      </c>
      <c r="J64">
        <f t="shared" si="13"/>
        <v>588.53282382438181</v>
      </c>
      <c r="K64">
        <f t="shared" si="13"/>
        <v>421.22524004159982</v>
      </c>
      <c r="L64">
        <f t="shared" si="13"/>
        <v>355.05472268961819</v>
      </c>
      <c r="M64">
        <f t="shared" si="13"/>
        <v>317.49340943720273</v>
      </c>
      <c r="N64">
        <f t="shared" si="13"/>
        <v>337.16086962029885</v>
      </c>
      <c r="O64">
        <f t="shared" si="13"/>
        <v>81.32023167454993</v>
      </c>
    </row>
    <row r="65" spans="4:17" x14ac:dyDescent="0.25">
      <c r="H65">
        <f t="shared" ref="H65:O66" si="14">H49/$O$54*100</f>
        <v>604.91450407526645</v>
      </c>
      <c r="I65">
        <f t="shared" si="14"/>
        <v>525.9947459768498</v>
      </c>
      <c r="J65">
        <f t="shared" si="14"/>
        <v>649.33760381072273</v>
      </c>
      <c r="K65">
        <f t="shared" si="14"/>
        <v>493.74619221524779</v>
      </c>
      <c r="L65">
        <f t="shared" si="14"/>
        <v>389.72067991343937</v>
      </c>
      <c r="M65">
        <f t="shared" si="14"/>
        <v>246.5836756740575</v>
      </c>
      <c r="N65">
        <f t="shared" si="14"/>
        <v>326.59063189936097</v>
      </c>
      <c r="O65">
        <f t="shared" si="14"/>
        <v>54.910300396067093</v>
      </c>
    </row>
    <row r="66" spans="4:17" x14ac:dyDescent="0.25">
      <c r="H66">
        <f t="shared" si="14"/>
        <v>618.66226259289976</v>
      </c>
      <c r="I66">
        <f t="shared" si="14"/>
        <v>562.0657685765201</v>
      </c>
      <c r="J66">
        <f t="shared" si="14"/>
        <v>551.59227306178821</v>
      </c>
      <c r="K66">
        <f t="shared" si="14"/>
        <v>421.57074792090708</v>
      </c>
      <c r="L66">
        <f t="shared" si="14"/>
        <v>394.63840872891171</v>
      </c>
      <c r="M66">
        <f t="shared" si="14"/>
        <v>366.49448857347926</v>
      </c>
      <c r="N66">
        <f t="shared" si="14"/>
        <v>400.80111760282102</v>
      </c>
      <c r="O66">
        <f t="shared" si="14"/>
        <v>97.611964707521864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42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33</v>
      </c>
      <c r="H70">
        <f>AVERAGE(H63:H66)</f>
        <v>647.15111478117376</v>
      </c>
      <c r="I70">
        <f>AVERAGE(I63:I66)</f>
        <v>622.67562453428536</v>
      </c>
      <c r="J70">
        <f t="shared" ref="J70:N70" si="15">AVERAGE(J63:J66)</f>
        <v>607.44304590532965</v>
      </c>
      <c r="K70">
        <f t="shared" si="15"/>
        <v>449.17250862906002</v>
      </c>
      <c r="L70">
        <f t="shared" si="15"/>
        <v>384.92445470219013</v>
      </c>
      <c r="M70">
        <f t="shared" si="15"/>
        <v>317.91320151056101</v>
      </c>
      <c r="N70">
        <f t="shared" si="15"/>
        <v>367.02110016618991</v>
      </c>
      <c r="O70">
        <f>AVERAGE(O63:O66)</f>
        <v>99.999999999999986</v>
      </c>
    </row>
    <row r="71" spans="4:17" x14ac:dyDescent="0.25">
      <c r="F71" t="s">
        <v>35</v>
      </c>
      <c r="H71">
        <f>MEDIAN(H63:H66)</f>
        <v>644.98996299610747</v>
      </c>
      <c r="I71">
        <f>MEDIAN(I63:I66)</f>
        <v>604.58915082225224</v>
      </c>
      <c r="J71">
        <f t="shared" ref="J71:O71" si="16">MEDIAN(J63:J66)</f>
        <v>614.42115337440384</v>
      </c>
      <c r="K71">
        <f t="shared" si="16"/>
        <v>440.85930112969635</v>
      </c>
      <c r="L71">
        <f t="shared" si="16"/>
        <v>392.17954432117551</v>
      </c>
      <c r="M71">
        <f t="shared" si="16"/>
        <v>329.2873208973536</v>
      </c>
      <c r="N71">
        <f t="shared" si="16"/>
        <v>368.98099361155994</v>
      </c>
      <c r="O71">
        <f t="shared" si="16"/>
        <v>89.466098191035897</v>
      </c>
    </row>
    <row r="72" spans="4:17" x14ac:dyDescent="0.25">
      <c r="F72" t="s">
        <v>37</v>
      </c>
      <c r="H72">
        <f>STDEV(H63:H66)</f>
        <v>42.218876321713104</v>
      </c>
      <c r="I72">
        <f t="shared" ref="I72:O72" si="17">STDEV(I63:I66)</f>
        <v>102.09154142968312</v>
      </c>
      <c r="J72">
        <f t="shared" si="17"/>
        <v>45.870331699949539</v>
      </c>
      <c r="K72">
        <f t="shared" si="17"/>
        <v>34.881602111393754</v>
      </c>
      <c r="L72">
        <f t="shared" si="17"/>
        <v>20.375487160220288</v>
      </c>
      <c r="M72">
        <f t="shared" si="17"/>
        <v>51.5912673083984</v>
      </c>
      <c r="N72">
        <f t="shared" si="17"/>
        <v>40.826362255672535</v>
      </c>
      <c r="O72">
        <f t="shared" si="17"/>
        <v>47.485200151114036</v>
      </c>
    </row>
    <row r="73" spans="4:17" x14ac:dyDescent="0.25">
      <c r="F73" t="s">
        <v>38</v>
      </c>
      <c r="H73">
        <f t="shared" ref="H73:O73" si="18">H72/H70*100</f>
        <v>6.5238049286199402</v>
      </c>
      <c r="I73">
        <f t="shared" si="18"/>
        <v>16.395621959032027</v>
      </c>
      <c r="J73">
        <f t="shared" si="18"/>
        <v>7.5513798386784821</v>
      </c>
      <c r="K73">
        <f t="shared" si="18"/>
        <v>7.7657473334370994</v>
      </c>
      <c r="L73">
        <f t="shared" si="18"/>
        <v>5.2933730011995408</v>
      </c>
      <c r="M73">
        <f t="shared" si="18"/>
        <v>16.22809844424927</v>
      </c>
      <c r="N73">
        <f t="shared" si="18"/>
        <v>11.123709845887895</v>
      </c>
      <c r="O73">
        <f t="shared" si="18"/>
        <v>47.485200151114043</v>
      </c>
    </row>
    <row r="76" spans="4:17" x14ac:dyDescent="0.25">
      <c r="D76" t="s">
        <v>41</v>
      </c>
      <c r="H76">
        <f>H47/$H$54*100</f>
        <v>107.19444241269417</v>
      </c>
      <c r="I76">
        <f>I47/$H$54*100</f>
        <v>116.74699050333244</v>
      </c>
      <c r="J76">
        <f t="shared" ref="H76:O79" si="19">J47/$H$54*100</f>
        <v>98.942807684251406</v>
      </c>
      <c r="K76">
        <f t="shared" si="19"/>
        <v>71.103617660317084</v>
      </c>
      <c r="L76">
        <f t="shared" si="19"/>
        <v>61.853251633838624</v>
      </c>
      <c r="M76">
        <f t="shared" si="19"/>
        <v>52.705036670273962</v>
      </c>
      <c r="N76">
        <f t="shared" si="19"/>
        <v>62.355108772195813</v>
      </c>
      <c r="O76">
        <f t="shared" si="19"/>
        <v>25.675224754583819</v>
      </c>
    </row>
    <row r="77" spans="4:17" x14ac:dyDescent="0.25">
      <c r="H77">
        <f t="shared" si="19"/>
        <v>103.73429761089308</v>
      </c>
      <c r="I77">
        <f t="shared" si="19"/>
        <v>99.994038221937927</v>
      </c>
      <c r="J77">
        <f t="shared" si="19"/>
        <v>90.942101524987223</v>
      </c>
      <c r="K77">
        <f t="shared" si="19"/>
        <v>65.089162395097162</v>
      </c>
      <c r="L77">
        <f t="shared" si="19"/>
        <v>54.864268109879646</v>
      </c>
      <c r="M77">
        <f t="shared" si="19"/>
        <v>49.060165730311574</v>
      </c>
      <c r="N77">
        <f t="shared" si="19"/>
        <v>52.099248833760505</v>
      </c>
      <c r="O77">
        <f t="shared" si="19"/>
        <v>12.565879872129612</v>
      </c>
    </row>
    <row r="78" spans="4:17" x14ac:dyDescent="0.25">
      <c r="H78">
        <f t="shared" si="19"/>
        <v>93.473454693779018</v>
      </c>
      <c r="I78">
        <f t="shared" si="19"/>
        <v>81.27850419522315</v>
      </c>
      <c r="J78">
        <f t="shared" si="19"/>
        <v>100.3378637507699</v>
      </c>
      <c r="K78">
        <f t="shared" si="19"/>
        <v>76.295347552974846</v>
      </c>
      <c r="L78">
        <f t="shared" si="19"/>
        <v>60.220970189507995</v>
      </c>
      <c r="M78">
        <f t="shared" si="19"/>
        <v>38.102951542845865</v>
      </c>
      <c r="N78">
        <f t="shared" si="19"/>
        <v>50.465899608284474</v>
      </c>
      <c r="O78">
        <f t="shared" si="19"/>
        <v>8.4849271123691601</v>
      </c>
    </row>
    <row r="79" spans="4:17" x14ac:dyDescent="0.25">
      <c r="H79">
        <f t="shared" si="19"/>
        <v>95.597805282633672</v>
      </c>
      <c r="I79">
        <f t="shared" si="19"/>
        <v>86.852321774424468</v>
      </c>
      <c r="J79">
        <f t="shared" si="19"/>
        <v>85.233921484984577</v>
      </c>
      <c r="K79">
        <f t="shared" si="19"/>
        <v>65.142551452369219</v>
      </c>
      <c r="L79">
        <f t="shared" si="19"/>
        <v>60.980874438013409</v>
      </c>
      <c r="M79">
        <f t="shared" si="19"/>
        <v>56.631979796157005</v>
      </c>
      <c r="N79">
        <f t="shared" si="19"/>
        <v>61.933157256222451</v>
      </c>
      <c r="O79">
        <f t="shared" si="19"/>
        <v>15.08333408967829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42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33</v>
      </c>
      <c r="H83">
        <f>AVERAGE(H76:H79)</f>
        <v>99.999999999999972</v>
      </c>
      <c r="I83">
        <f t="shared" ref="I83:N83" si="20">AVERAGE(I76:I79)</f>
        <v>96.2179636737295</v>
      </c>
      <c r="J83">
        <f t="shared" si="20"/>
        <v>93.864173611248276</v>
      </c>
      <c r="K83">
        <f t="shared" si="20"/>
        <v>69.407669765189581</v>
      </c>
      <c r="L83">
        <f t="shared" si="20"/>
        <v>59.47984109280992</v>
      </c>
      <c r="M83">
        <f t="shared" si="20"/>
        <v>49.125033434897098</v>
      </c>
      <c r="N83">
        <f t="shared" si="20"/>
        <v>56.713353617615809</v>
      </c>
      <c r="O83">
        <f>AVERAGE(O76:O79)</f>
        <v>15.452341457190219</v>
      </c>
    </row>
    <row r="84" spans="6:17" x14ac:dyDescent="0.25">
      <c r="F84" t="s">
        <v>35</v>
      </c>
      <c r="H84">
        <f>MEDIAN(H76:H79)</f>
        <v>99.666051446763376</v>
      </c>
      <c r="I84">
        <f>MEDIAN(I76:I79)</f>
        <v>93.423179998181197</v>
      </c>
      <c r="J84">
        <f t="shared" ref="J84:O84" si="21">MEDIAN(J76:J79)</f>
        <v>94.942454604619314</v>
      </c>
      <c r="K84">
        <f t="shared" si="21"/>
        <v>68.123084556343144</v>
      </c>
      <c r="L84">
        <f t="shared" si="21"/>
        <v>60.600922313760705</v>
      </c>
      <c r="M84">
        <f t="shared" si="21"/>
        <v>50.882601200292768</v>
      </c>
      <c r="N84">
        <f t="shared" si="21"/>
        <v>57.016203044991478</v>
      </c>
      <c r="O84">
        <f t="shared" si="21"/>
        <v>13.824606980903951</v>
      </c>
    </row>
    <row r="85" spans="6:17" x14ac:dyDescent="0.25">
      <c r="F85" t="s">
        <v>37</v>
      </c>
      <c r="H85">
        <f>STDEV(H76:H79)</f>
        <v>6.5238049286199447</v>
      </c>
      <c r="I85">
        <f t="shared" ref="I85:O85" si="22">STDEV(I76:I79)</f>
        <v>15.775533580623442</v>
      </c>
      <c r="J85">
        <f t="shared" si="22"/>
        <v>7.0880402818219785</v>
      </c>
      <c r="K85">
        <f t="shared" si="22"/>
        <v>5.3900242639910285</v>
      </c>
      <c r="L85">
        <f t="shared" si="22"/>
        <v>3.1484898495631897</v>
      </c>
      <c r="M85">
        <f t="shared" si="22"/>
        <v>7.9720587865854959</v>
      </c>
      <c r="N85">
        <f t="shared" si="22"/>
        <v>6.3086289002959468</v>
      </c>
      <c r="O85">
        <f t="shared" si="22"/>
        <v>7.3375752689803537</v>
      </c>
    </row>
    <row r="86" spans="6:17" x14ac:dyDescent="0.25">
      <c r="F86" t="s">
        <v>38</v>
      </c>
      <c r="H86">
        <f t="shared" ref="H86:O86" si="23">H85/H83*100</f>
        <v>6.5238049286199455</v>
      </c>
      <c r="I86">
        <f t="shared" si="23"/>
        <v>16.395621959032017</v>
      </c>
      <c r="J86">
        <f t="shared" si="23"/>
        <v>7.5513798386784901</v>
      </c>
      <c r="K86">
        <f t="shared" si="23"/>
        <v>7.7657473334370852</v>
      </c>
      <c r="L86">
        <f t="shared" si="23"/>
        <v>5.2933730011995399</v>
      </c>
      <c r="M86">
        <f t="shared" si="23"/>
        <v>16.228098444249323</v>
      </c>
      <c r="N86">
        <f t="shared" si="23"/>
        <v>11.123709845887893</v>
      </c>
      <c r="O86">
        <f t="shared" si="23"/>
        <v>47.485200151114086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2AED5-DA33-40C5-8ECF-55881D82D668}">
  <dimension ref="A1:AA86"/>
  <sheetViews>
    <sheetView topLeftCell="A10" workbookViewId="0">
      <selection activeCell="A25" sqref="A25:D31"/>
    </sheetView>
  </sheetViews>
  <sheetFormatPr baseColWidth="10" defaultRowHeight="15" x14ac:dyDescent="0.25"/>
  <cols>
    <col min="5" max="5" width="16.28515625" customWidth="1"/>
  </cols>
  <sheetData>
    <row r="1" spans="1:27" x14ac:dyDescent="0.25">
      <c r="B1" t="s">
        <v>0</v>
      </c>
    </row>
    <row r="2" spans="1:27" x14ac:dyDescent="0.25">
      <c r="A2" t="s">
        <v>1</v>
      </c>
    </row>
    <row r="3" spans="1:27" x14ac:dyDescent="0.25">
      <c r="A3" t="s">
        <v>43</v>
      </c>
    </row>
    <row r="4" spans="1:27" x14ac:dyDescent="0.25">
      <c r="A4" t="s">
        <v>44</v>
      </c>
    </row>
    <row r="6" spans="1:27" x14ac:dyDescent="0.25">
      <c r="A6" t="s">
        <v>4</v>
      </c>
    </row>
    <row r="7" spans="1:27" x14ac:dyDescent="0.25">
      <c r="A7" t="s">
        <v>5</v>
      </c>
    </row>
    <row r="8" spans="1:27" x14ac:dyDescent="0.25"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x14ac:dyDescent="0.25">
      <c r="A9" t="s">
        <v>6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27" x14ac:dyDescent="0.25">
      <c r="A10" t="s">
        <v>45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 x14ac:dyDescent="0.25">
      <c r="A11" t="s">
        <v>8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x14ac:dyDescent="0.25">
      <c r="A12" t="s">
        <v>9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x14ac:dyDescent="0.25">
      <c r="A13" t="s">
        <v>46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x14ac:dyDescent="0.25">
      <c r="A14" t="s">
        <v>47</v>
      </c>
    </row>
    <row r="15" spans="1:27" x14ac:dyDescent="0.25">
      <c r="A15" t="s">
        <v>48</v>
      </c>
    </row>
    <row r="16" spans="1:27" x14ac:dyDescent="0.25">
      <c r="A16" t="s">
        <v>49</v>
      </c>
      <c r="R16" s="17"/>
      <c r="S16" s="17"/>
      <c r="T16" s="17"/>
      <c r="U16" s="17"/>
      <c r="V16" s="17"/>
      <c r="W16" s="17"/>
      <c r="X16" s="17"/>
    </row>
    <row r="17" spans="1:24" x14ac:dyDescent="0.25">
      <c r="A17" t="s">
        <v>50</v>
      </c>
      <c r="R17" s="17"/>
      <c r="S17" s="17"/>
      <c r="T17" s="17"/>
      <c r="U17" s="17"/>
      <c r="V17" s="17"/>
      <c r="W17" s="17"/>
      <c r="X17" s="17"/>
    </row>
    <row r="18" spans="1:24" x14ac:dyDescent="0.25">
      <c r="A18" t="s">
        <v>51</v>
      </c>
      <c r="R18" s="17"/>
      <c r="S18" s="17"/>
      <c r="T18" s="17"/>
      <c r="U18" s="17"/>
      <c r="V18" s="17"/>
      <c r="W18" s="17"/>
      <c r="X18" s="17"/>
    </row>
    <row r="19" spans="1:24" x14ac:dyDescent="0.25">
      <c r="A19" t="s">
        <v>16</v>
      </c>
      <c r="R19" s="17"/>
      <c r="S19" s="17"/>
      <c r="T19" s="17"/>
      <c r="U19" s="17"/>
      <c r="V19" s="17"/>
      <c r="W19" s="17"/>
      <c r="X19" s="17"/>
    </row>
    <row r="20" spans="1:24" x14ac:dyDescent="0.25">
      <c r="R20" s="17"/>
      <c r="S20" s="17"/>
      <c r="T20" s="17"/>
      <c r="U20" s="17"/>
      <c r="V20" s="17"/>
      <c r="W20" s="17"/>
      <c r="X20" s="17"/>
    </row>
    <row r="21" spans="1:24" x14ac:dyDescent="0.25">
      <c r="A21" t="s">
        <v>52</v>
      </c>
      <c r="R21" s="17"/>
      <c r="S21" s="17"/>
      <c r="T21" s="17"/>
      <c r="U21" s="17"/>
      <c r="V21" s="17"/>
      <c r="W21" s="17"/>
      <c r="X21" s="17"/>
    </row>
    <row r="22" spans="1:24" x14ac:dyDescent="0.25">
      <c r="A22" s="1"/>
      <c r="R22" s="17"/>
      <c r="S22" s="17"/>
      <c r="T22" s="17"/>
      <c r="U22" s="17"/>
      <c r="V22" s="17"/>
      <c r="W22" s="17"/>
      <c r="X22" s="17"/>
    </row>
    <row r="23" spans="1:24" x14ac:dyDescent="0.25">
      <c r="C23" s="2"/>
      <c r="R23" s="17"/>
      <c r="S23" s="17"/>
      <c r="T23" s="17"/>
      <c r="U23" s="17"/>
      <c r="V23" s="17"/>
      <c r="W23" s="17"/>
      <c r="X23" s="17"/>
    </row>
    <row r="24" spans="1:24" x14ac:dyDescent="0.25">
      <c r="C24" s="2"/>
      <c r="R24" s="17"/>
      <c r="S24" s="17"/>
      <c r="T24" s="17"/>
      <c r="U24" s="17"/>
      <c r="V24" s="17"/>
      <c r="W24" s="17"/>
      <c r="X24" s="17"/>
    </row>
    <row r="25" spans="1:24" x14ac:dyDescent="0.25">
      <c r="A25" s="1" t="s">
        <v>56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42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  <c r="R25" s="17"/>
      <c r="S25" s="17"/>
      <c r="T25" s="17"/>
      <c r="U25" s="17"/>
      <c r="V25" s="17"/>
      <c r="W25" s="17"/>
      <c r="X25" s="17"/>
    </row>
    <row r="26" spans="1:24" x14ac:dyDescent="0.25">
      <c r="A26" t="s">
        <v>29</v>
      </c>
      <c r="C26" t="s">
        <v>55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17"/>
      <c r="S26" s="17"/>
      <c r="T26" s="17"/>
      <c r="U26" s="17"/>
      <c r="V26" s="17"/>
      <c r="W26" s="17"/>
      <c r="X26" s="17"/>
    </row>
    <row r="27" spans="1:24" x14ac:dyDescent="0.25">
      <c r="A27" t="s">
        <v>30</v>
      </c>
      <c r="C27" s="2">
        <v>43808</v>
      </c>
      <c r="F27" s="5"/>
      <c r="G27" s="5">
        <v>568.96299999999997</v>
      </c>
      <c r="H27" s="5">
        <v>571.79100000000005</v>
      </c>
      <c r="I27" s="5">
        <v>567.75900000000001</v>
      </c>
      <c r="J27" s="5">
        <v>565.76300000000003</v>
      </c>
      <c r="K27" s="5">
        <v>564.947</v>
      </c>
      <c r="L27" s="5">
        <v>567.99400000000003</v>
      </c>
      <c r="M27" s="5">
        <v>567.86500000000001</v>
      </c>
      <c r="N27" s="5">
        <v>569.726</v>
      </c>
      <c r="O27" s="5">
        <v>569.84900000000005</v>
      </c>
      <c r="P27" s="5">
        <v>568.19500000000005</v>
      </c>
      <c r="Q27" s="5"/>
      <c r="R27" s="17"/>
      <c r="S27" s="17"/>
      <c r="T27" s="17"/>
      <c r="U27" s="17"/>
      <c r="V27" s="17"/>
      <c r="W27" s="17"/>
      <c r="X27" s="17"/>
    </row>
    <row r="28" spans="1:24" x14ac:dyDescent="0.25">
      <c r="A28" t="s">
        <v>31</v>
      </c>
      <c r="C28" s="2">
        <v>43844</v>
      </c>
      <c r="F28" s="6"/>
      <c r="G28" s="6">
        <v>575.75</v>
      </c>
      <c r="H28" s="7">
        <v>4334.9799999999996</v>
      </c>
      <c r="I28" s="8">
        <v>4972.82</v>
      </c>
      <c r="J28" s="8">
        <v>5191.4399999999996</v>
      </c>
      <c r="K28" s="8">
        <v>5183.3999999999996</v>
      </c>
      <c r="L28" s="8">
        <v>5477.22</v>
      </c>
      <c r="M28" s="8">
        <v>4768.24</v>
      </c>
      <c r="N28" s="8">
        <v>4733.95</v>
      </c>
      <c r="O28" s="8">
        <v>24177.1</v>
      </c>
      <c r="P28" s="9">
        <v>2414.81</v>
      </c>
      <c r="Q28" s="6"/>
      <c r="R28" s="17"/>
      <c r="S28" s="17"/>
      <c r="T28" s="17"/>
      <c r="U28" s="17"/>
      <c r="V28" s="17"/>
      <c r="W28" s="17"/>
      <c r="X28" s="17"/>
    </row>
    <row r="29" spans="1:24" x14ac:dyDescent="0.25">
      <c r="A29" t="s">
        <v>18</v>
      </c>
      <c r="C29" s="2">
        <v>43821</v>
      </c>
      <c r="F29" s="6"/>
      <c r="G29" s="6">
        <v>573.76499999999999</v>
      </c>
      <c r="H29" s="10">
        <v>4569.1899999999996</v>
      </c>
      <c r="I29" s="11">
        <v>4971.96</v>
      </c>
      <c r="J29" s="11">
        <v>5197.55</v>
      </c>
      <c r="K29" s="11">
        <v>5164.95</v>
      </c>
      <c r="L29" s="11">
        <v>5451.76</v>
      </c>
      <c r="M29" s="11">
        <v>4961.29</v>
      </c>
      <c r="N29" s="11">
        <v>4883.13</v>
      </c>
      <c r="O29" s="11">
        <v>22916.9</v>
      </c>
      <c r="P29" s="12">
        <v>2536.7800000000002</v>
      </c>
      <c r="Q29" s="6"/>
      <c r="R29" s="17"/>
      <c r="S29" s="17"/>
      <c r="T29" s="17"/>
      <c r="U29" s="17"/>
      <c r="V29" s="17"/>
      <c r="W29" s="17"/>
      <c r="X29" s="17"/>
    </row>
    <row r="30" spans="1:24" x14ac:dyDescent="0.25">
      <c r="A30" t="s">
        <v>19</v>
      </c>
      <c r="C30" t="s">
        <v>20</v>
      </c>
      <c r="F30" s="6"/>
      <c r="G30" s="6">
        <v>576.48599999999999</v>
      </c>
      <c r="H30" s="10">
        <v>4627.8100000000004</v>
      </c>
      <c r="I30" s="11">
        <v>4699.84</v>
      </c>
      <c r="J30" s="11">
        <v>5253.65</v>
      </c>
      <c r="K30" s="11">
        <v>5117.08</v>
      </c>
      <c r="L30" s="11">
        <v>5289.39</v>
      </c>
      <c r="M30" s="11">
        <v>5045.32</v>
      </c>
      <c r="N30" s="11">
        <v>4473.04</v>
      </c>
      <c r="O30" s="11">
        <v>22712</v>
      </c>
      <c r="P30" s="12">
        <v>2562.16</v>
      </c>
      <c r="Q30" s="6"/>
    </row>
    <row r="31" spans="1:24" x14ac:dyDescent="0.25">
      <c r="A31" s="1" t="s">
        <v>32</v>
      </c>
      <c r="F31" s="6"/>
      <c r="G31" s="6">
        <v>574.41800000000001</v>
      </c>
      <c r="H31" s="13">
        <v>4132.7700000000004</v>
      </c>
      <c r="I31" s="14">
        <v>4789.7700000000004</v>
      </c>
      <c r="J31" s="14">
        <v>5067.17</v>
      </c>
      <c r="K31" s="14">
        <v>5099</v>
      </c>
      <c r="L31" s="14">
        <v>5182.6899999999996</v>
      </c>
      <c r="M31" s="14">
        <v>4813.08</v>
      </c>
      <c r="N31" s="14">
        <v>4676.8</v>
      </c>
      <c r="O31" s="14">
        <v>24726.6</v>
      </c>
      <c r="P31" s="15">
        <v>569.774</v>
      </c>
      <c r="Q31" s="6"/>
    </row>
    <row r="32" spans="1:24" x14ac:dyDescent="0.25">
      <c r="G32">
        <v>571.44399999999996</v>
      </c>
      <c r="H32">
        <v>573.67999999999995</v>
      </c>
      <c r="I32">
        <v>569.17100000000005</v>
      </c>
      <c r="J32">
        <v>566.24</v>
      </c>
      <c r="K32">
        <v>578.29200000000003</v>
      </c>
      <c r="L32">
        <v>587.42499999999995</v>
      </c>
      <c r="M32">
        <v>582.24300000000005</v>
      </c>
      <c r="N32">
        <v>564.83600000000001</v>
      </c>
      <c r="O32">
        <v>568.03499999999997</v>
      </c>
      <c r="P32">
        <v>565.726</v>
      </c>
    </row>
    <row r="35" spans="1:17" x14ac:dyDescent="0.25">
      <c r="A35" s="1"/>
      <c r="C35" s="16"/>
      <c r="F35" t="s">
        <v>33</v>
      </c>
      <c r="H35">
        <f>AVERAGE(H28:H31)</f>
        <v>4416.1875</v>
      </c>
      <c r="I35">
        <f>AVERAGE(I28:I31)</f>
        <v>4858.5974999999999</v>
      </c>
      <c r="J35">
        <f>AVERAGE(J28:J31)</f>
        <v>5177.4524999999994</v>
      </c>
      <c r="K35">
        <f t="shared" ref="K35:M35" si="0">AVERAGE(K28:K31)</f>
        <v>5141.1075000000001</v>
      </c>
      <c r="L35">
        <f t="shared" si="0"/>
        <v>5350.2649999999994</v>
      </c>
      <c r="M35">
        <f t="shared" si="0"/>
        <v>4896.9825000000001</v>
      </c>
      <c r="N35">
        <f>AVERAGE(N28:N31)</f>
        <v>4691.7299999999996</v>
      </c>
      <c r="O35">
        <f>AVERAGE(O28:O31)</f>
        <v>23633.15</v>
      </c>
      <c r="P35">
        <f>AVERAGE(P28:P30)</f>
        <v>2504.5833333333335</v>
      </c>
    </row>
    <row r="36" spans="1:17" x14ac:dyDescent="0.25">
      <c r="F36" t="s">
        <v>34</v>
      </c>
      <c r="H36">
        <f>H35/1000</f>
        <v>4.4161875000000004</v>
      </c>
      <c r="I36">
        <f t="shared" ref="I36:P36" si="1">I35/1000</f>
        <v>4.8585975000000001</v>
      </c>
      <c r="J36">
        <f t="shared" si="1"/>
        <v>5.1774524999999993</v>
      </c>
      <c r="K36">
        <f t="shared" si="1"/>
        <v>5.1411075000000004</v>
      </c>
      <c r="L36">
        <f t="shared" si="1"/>
        <v>5.3502649999999994</v>
      </c>
      <c r="M36">
        <f t="shared" si="1"/>
        <v>4.8969825</v>
      </c>
      <c r="N36">
        <f t="shared" si="1"/>
        <v>4.6917299999999997</v>
      </c>
      <c r="O36">
        <f t="shared" si="1"/>
        <v>23.633150000000001</v>
      </c>
      <c r="P36">
        <f t="shared" si="1"/>
        <v>2.5045833333333336</v>
      </c>
    </row>
    <row r="37" spans="1:17" x14ac:dyDescent="0.25">
      <c r="F37" t="s">
        <v>35</v>
      </c>
      <c r="H37">
        <f>MEDIAN(H28:H31)</f>
        <v>4452.0849999999991</v>
      </c>
      <c r="I37">
        <f t="shared" ref="I37:O37" si="2">MEDIAN(I28:I31)</f>
        <v>4880.8649999999998</v>
      </c>
      <c r="J37">
        <f t="shared" si="2"/>
        <v>5194.4949999999999</v>
      </c>
      <c r="K37">
        <f t="shared" si="2"/>
        <v>5141.0149999999994</v>
      </c>
      <c r="L37">
        <f t="shared" si="2"/>
        <v>5370.5750000000007</v>
      </c>
      <c r="M37">
        <f t="shared" si="2"/>
        <v>4887.1849999999995</v>
      </c>
      <c r="N37">
        <f t="shared" si="2"/>
        <v>4705.375</v>
      </c>
      <c r="O37">
        <f t="shared" si="2"/>
        <v>23547</v>
      </c>
      <c r="P37">
        <f>MEDIAN(P28:P30)</f>
        <v>2536.7800000000002</v>
      </c>
    </row>
    <row r="38" spans="1:17" x14ac:dyDescent="0.25">
      <c r="F38" t="s">
        <v>36</v>
      </c>
      <c r="H38">
        <f>H37/1000</f>
        <v>4.4520849999999994</v>
      </c>
      <c r="I38">
        <f t="shared" ref="I38:P38" si="3">I37/1000</f>
        <v>4.880865</v>
      </c>
      <c r="J38">
        <f t="shared" si="3"/>
        <v>5.1944949999999999</v>
      </c>
      <c r="K38">
        <f t="shared" si="3"/>
        <v>5.1410149999999994</v>
      </c>
      <c r="L38">
        <f t="shared" si="3"/>
        <v>5.3705750000000005</v>
      </c>
      <c r="M38">
        <f t="shared" si="3"/>
        <v>4.8871849999999997</v>
      </c>
      <c r="N38">
        <f t="shared" si="3"/>
        <v>4.7053750000000001</v>
      </c>
      <c r="O38">
        <f t="shared" si="3"/>
        <v>23.547000000000001</v>
      </c>
      <c r="P38">
        <f t="shared" si="3"/>
        <v>2.5367800000000003</v>
      </c>
    </row>
    <row r="39" spans="1:17" x14ac:dyDescent="0.25">
      <c r="F39" t="s">
        <v>37</v>
      </c>
      <c r="H39">
        <f>STDEV(H28:H31)</f>
        <v>227.38659068863308</v>
      </c>
      <c r="I39">
        <f t="shared" ref="I39:O39" si="4">STDEV(I28:I31)</f>
        <v>136.42947442421161</v>
      </c>
      <c r="J39">
        <f t="shared" si="4"/>
        <v>78.671995176174192</v>
      </c>
      <c r="K39">
        <f t="shared" si="4"/>
        <v>39.612635505185146</v>
      </c>
      <c r="L39">
        <f t="shared" si="4"/>
        <v>139.29100629018873</v>
      </c>
      <c r="M39">
        <f t="shared" si="4"/>
        <v>128.78111827826311</v>
      </c>
      <c r="N39">
        <f t="shared" si="4"/>
        <v>169.76916622284512</v>
      </c>
      <c r="O39">
        <f t="shared" si="4"/>
        <v>975.20013159692735</v>
      </c>
      <c r="P39">
        <f>STDEV(P28:P30)</f>
        <v>78.774835025744977</v>
      </c>
    </row>
    <row r="40" spans="1:17" x14ac:dyDescent="0.25">
      <c r="F40" t="s">
        <v>38</v>
      </c>
      <c r="H40">
        <f>H39/H35*100</f>
        <v>5.1489342490243697</v>
      </c>
      <c r="I40">
        <f t="shared" ref="I40:O40" si="5">I39/I35*100</f>
        <v>2.8080011654435588</v>
      </c>
      <c r="J40">
        <f t="shared" si="5"/>
        <v>1.5195116744417103</v>
      </c>
      <c r="K40">
        <f t="shared" si="5"/>
        <v>0.77050782356107406</v>
      </c>
      <c r="L40">
        <f t="shared" si="5"/>
        <v>2.6034412555301234</v>
      </c>
      <c r="M40">
        <f t="shared" si="5"/>
        <v>2.6298055645137204</v>
      </c>
      <c r="N40">
        <f t="shared" si="5"/>
        <v>3.618476899200191</v>
      </c>
      <c r="O40">
        <f t="shared" si="5"/>
        <v>4.1264077433474897</v>
      </c>
      <c r="P40">
        <f>P39/P35*100</f>
        <v>3.1452271512525027</v>
      </c>
    </row>
    <row r="43" spans="1:17" x14ac:dyDescent="0.25">
      <c r="D43" t="s">
        <v>39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42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1830.3966666666661</v>
      </c>
      <c r="I47">
        <f t="shared" ref="H47:O50" si="6">I28-$P$35</f>
        <v>2468.2366666666662</v>
      </c>
      <c r="J47">
        <f t="shared" si="6"/>
        <v>2686.8566666666661</v>
      </c>
      <c r="K47">
        <f t="shared" si="6"/>
        <v>2678.8166666666662</v>
      </c>
      <c r="L47">
        <f t="shared" si="6"/>
        <v>2972.6366666666668</v>
      </c>
      <c r="M47">
        <f t="shared" si="6"/>
        <v>2263.6566666666663</v>
      </c>
      <c r="N47">
        <f t="shared" si="6"/>
        <v>2229.3666666666663</v>
      </c>
      <c r="O47">
        <f t="shared" si="6"/>
        <v>21672.516666666666</v>
      </c>
    </row>
    <row r="48" spans="1:17" x14ac:dyDescent="0.25">
      <c r="H48">
        <f t="shared" si="6"/>
        <v>2064.6066666666661</v>
      </c>
      <c r="I48">
        <f t="shared" si="6"/>
        <v>2467.3766666666666</v>
      </c>
      <c r="J48">
        <f t="shared" si="6"/>
        <v>2692.9666666666667</v>
      </c>
      <c r="K48">
        <f t="shared" si="6"/>
        <v>2660.3666666666663</v>
      </c>
      <c r="L48">
        <f t="shared" si="6"/>
        <v>2947.1766666666667</v>
      </c>
      <c r="M48">
        <f t="shared" si="6"/>
        <v>2456.7066666666665</v>
      </c>
      <c r="N48">
        <f t="shared" si="6"/>
        <v>2378.5466666666666</v>
      </c>
      <c r="O48">
        <f t="shared" si="6"/>
        <v>20412.316666666669</v>
      </c>
    </row>
    <row r="49" spans="4:17" x14ac:dyDescent="0.25">
      <c r="H49">
        <f t="shared" si="6"/>
        <v>2123.2266666666669</v>
      </c>
      <c r="I49">
        <f t="shared" si="6"/>
        <v>2195.2566666666667</v>
      </c>
      <c r="J49">
        <f t="shared" si="6"/>
        <v>2749.0666666666662</v>
      </c>
      <c r="K49">
        <f t="shared" si="6"/>
        <v>2612.4966666666664</v>
      </c>
      <c r="L49">
        <f t="shared" si="6"/>
        <v>2784.8066666666668</v>
      </c>
      <c r="M49">
        <f t="shared" si="6"/>
        <v>2540.7366666666662</v>
      </c>
      <c r="N49">
        <f t="shared" si="6"/>
        <v>1968.4566666666665</v>
      </c>
      <c r="O49">
        <f t="shared" si="6"/>
        <v>20207.416666666668</v>
      </c>
    </row>
    <row r="50" spans="4:17" x14ac:dyDescent="0.25">
      <c r="H50">
        <f t="shared" si="6"/>
        <v>1628.186666666667</v>
      </c>
      <c r="I50">
        <f t="shared" si="6"/>
        <v>2285.186666666667</v>
      </c>
      <c r="J50">
        <f t="shared" si="6"/>
        <v>2562.5866666666666</v>
      </c>
      <c r="K50">
        <f t="shared" si="6"/>
        <v>2594.4166666666665</v>
      </c>
      <c r="L50">
        <f t="shared" si="6"/>
        <v>2678.1066666666661</v>
      </c>
      <c r="M50">
        <f t="shared" si="6"/>
        <v>2308.4966666666664</v>
      </c>
      <c r="N50">
        <f t="shared" si="6"/>
        <v>2172.2166666666667</v>
      </c>
      <c r="O50">
        <f t="shared" si="6"/>
        <v>22222.016666666666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42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</row>
    <row r="54" spans="4:17" x14ac:dyDescent="0.25">
      <c r="F54" t="s">
        <v>33</v>
      </c>
      <c r="H54">
        <f>AVERAGE(H47:H50)</f>
        <v>1911.6041666666665</v>
      </c>
      <c r="I54">
        <f>AVERAGE(I47:I50)</f>
        <v>2354.0141666666664</v>
      </c>
      <c r="J54">
        <f t="shared" ref="J54:N54" si="7">AVERAGE(J47:J50)</f>
        <v>2672.8691666666664</v>
      </c>
      <c r="K54">
        <f t="shared" si="7"/>
        <v>2636.5241666666661</v>
      </c>
      <c r="L54">
        <f t="shared" si="7"/>
        <v>2845.6816666666668</v>
      </c>
      <c r="M54">
        <f t="shared" si="7"/>
        <v>2392.3991666666661</v>
      </c>
      <c r="N54">
        <f t="shared" si="7"/>
        <v>2187.1466666666665</v>
      </c>
      <c r="O54">
        <f>AVERAGE(O47:O50)</f>
        <v>21128.566666666666</v>
      </c>
    </row>
    <row r="55" spans="4:17" x14ac:dyDescent="0.25">
      <c r="F55" t="s">
        <v>34</v>
      </c>
      <c r="H55">
        <f>H54/1000</f>
        <v>1.9116041666666665</v>
      </c>
      <c r="I55">
        <f t="shared" ref="I55:O55" si="8">I54/1000</f>
        <v>2.3540141666666665</v>
      </c>
      <c r="J55">
        <f t="shared" si="8"/>
        <v>2.6728691666666662</v>
      </c>
      <c r="K55">
        <f t="shared" si="8"/>
        <v>2.6365241666666663</v>
      </c>
      <c r="L55">
        <f t="shared" si="8"/>
        <v>2.8456816666666667</v>
      </c>
      <c r="M55">
        <f t="shared" si="8"/>
        <v>2.392399166666666</v>
      </c>
      <c r="N55">
        <f t="shared" si="8"/>
        <v>2.1871466666666666</v>
      </c>
      <c r="O55">
        <f t="shared" si="8"/>
        <v>21.128566666666664</v>
      </c>
    </row>
    <row r="56" spans="4:17" x14ac:dyDescent="0.25">
      <c r="F56" t="s">
        <v>35</v>
      </c>
      <c r="H56">
        <f>MEDIAN(H47:H50)</f>
        <v>1947.5016666666661</v>
      </c>
      <c r="I56">
        <f t="shared" ref="I56:N56" si="9">MEDIAN(I47:I50)</f>
        <v>2376.2816666666668</v>
      </c>
      <c r="J56">
        <f>MEDIAN(J47:J50)</f>
        <v>2689.9116666666664</v>
      </c>
      <c r="K56">
        <f t="shared" si="9"/>
        <v>2636.4316666666664</v>
      </c>
      <c r="L56">
        <f t="shared" si="9"/>
        <v>2865.9916666666668</v>
      </c>
      <c r="M56">
        <f t="shared" si="9"/>
        <v>2382.6016666666665</v>
      </c>
      <c r="N56">
        <f t="shared" si="9"/>
        <v>2200.7916666666665</v>
      </c>
      <c r="O56">
        <f>MEDIAN(O47:O50)</f>
        <v>21042.416666666668</v>
      </c>
    </row>
    <row r="57" spans="4:17" x14ac:dyDescent="0.25">
      <c r="F57" t="s">
        <v>36</v>
      </c>
      <c r="H57">
        <f>H56/1000</f>
        <v>1.947501666666666</v>
      </c>
      <c r="I57">
        <f t="shared" ref="I57:O57" si="10">I56/1000</f>
        <v>2.3762816666666668</v>
      </c>
      <c r="J57">
        <f t="shared" si="10"/>
        <v>2.6899116666666663</v>
      </c>
      <c r="K57">
        <f t="shared" si="10"/>
        <v>2.6364316666666663</v>
      </c>
      <c r="L57">
        <f t="shared" si="10"/>
        <v>2.8659916666666669</v>
      </c>
      <c r="M57">
        <f t="shared" si="10"/>
        <v>2.3826016666666665</v>
      </c>
      <c r="N57">
        <f t="shared" si="10"/>
        <v>2.2007916666666665</v>
      </c>
      <c r="O57">
        <f t="shared" si="10"/>
        <v>21.042416666666668</v>
      </c>
    </row>
    <row r="58" spans="4:17" x14ac:dyDescent="0.25">
      <c r="F58" t="s">
        <v>37</v>
      </c>
      <c r="H58">
        <f>STDEV(H47:H50)</f>
        <v>227.38659068863257</v>
      </c>
      <c r="I58">
        <f t="shared" ref="I58:O58" si="11">STDEV(I47:I50)</f>
        <v>136.42947442421161</v>
      </c>
      <c r="J58">
        <f t="shared" si="11"/>
        <v>78.671995176174192</v>
      </c>
      <c r="K58">
        <f t="shared" si="11"/>
        <v>39.612635505185146</v>
      </c>
      <c r="L58">
        <f t="shared" si="11"/>
        <v>139.29100629018873</v>
      </c>
      <c r="M58">
        <f t="shared" si="11"/>
        <v>128.78111827826311</v>
      </c>
      <c r="N58">
        <f t="shared" si="11"/>
        <v>169.76916622284512</v>
      </c>
      <c r="O58">
        <f t="shared" si="11"/>
        <v>975.20013159692735</v>
      </c>
    </row>
    <row r="59" spans="4:17" x14ac:dyDescent="0.25">
      <c r="F59" t="s">
        <v>38</v>
      </c>
      <c r="H59">
        <f>H58/H54*100</f>
        <v>11.89506670123736</v>
      </c>
      <c r="I59">
        <f t="shared" ref="I59:O59" si="12">I58/I54*100</f>
        <v>5.7956097442437491</v>
      </c>
      <c r="J59">
        <f t="shared" si="12"/>
        <v>2.9433537622152302</v>
      </c>
      <c r="K59">
        <f t="shared" si="12"/>
        <v>1.5024567574992891</v>
      </c>
      <c r="L59">
        <f t="shared" si="12"/>
        <v>4.8948203842262306</v>
      </c>
      <c r="M59">
        <f t="shared" si="12"/>
        <v>5.3829277351611049</v>
      </c>
      <c r="N59">
        <f t="shared" si="12"/>
        <v>7.7621299389849696</v>
      </c>
      <c r="O59">
        <f t="shared" si="12"/>
        <v>4.6155527110859111</v>
      </c>
    </row>
    <row r="62" spans="4:17" x14ac:dyDescent="0.25">
      <c r="D62" t="s">
        <v>40</v>
      </c>
    </row>
    <row r="63" spans="4:17" x14ac:dyDescent="0.25">
      <c r="H63">
        <f t="shared" ref="H63:O64" si="13">H47/$O$54*100</f>
        <v>8.6631369536030967</v>
      </c>
      <c r="I63">
        <f t="shared" si="13"/>
        <v>11.681988208696913</v>
      </c>
      <c r="J63">
        <f t="shared" si="13"/>
        <v>12.716701085576082</v>
      </c>
      <c r="K63">
        <f t="shared" si="13"/>
        <v>12.678648338663134</v>
      </c>
      <c r="L63">
        <f t="shared" si="13"/>
        <v>14.0692774553251</v>
      </c>
      <c r="M63">
        <f t="shared" si="13"/>
        <v>10.713725651053785</v>
      </c>
      <c r="N63">
        <f t="shared" si="13"/>
        <v>10.551433525227297</v>
      </c>
      <c r="O63">
        <f t="shared" si="13"/>
        <v>102.57447657752459</v>
      </c>
    </row>
    <row r="64" spans="4:17" x14ac:dyDescent="0.25">
      <c r="H64">
        <f>H48/$O$54*100</f>
        <v>9.7716361892351102</v>
      </c>
      <c r="I64">
        <f t="shared" si="13"/>
        <v>11.677917889997271</v>
      </c>
      <c r="J64">
        <f t="shared" si="13"/>
        <v>12.745619280058436</v>
      </c>
      <c r="K64">
        <f t="shared" si="13"/>
        <v>12.591325803769617</v>
      </c>
      <c r="L64">
        <f t="shared" si="13"/>
        <v>13.948777090100764</v>
      </c>
      <c r="M64">
        <f t="shared" si="13"/>
        <v>11.627417540549366</v>
      </c>
      <c r="N64">
        <f t="shared" si="13"/>
        <v>11.25749183175385</v>
      </c>
      <c r="O64">
        <f t="shared" si="13"/>
        <v>96.610039803930562</v>
      </c>
    </row>
    <row r="65" spans="4:17" x14ac:dyDescent="0.25">
      <c r="H65">
        <f t="shared" ref="H65:O66" si="14">H49/$O$54*100</f>
        <v>10.04908047083175</v>
      </c>
      <c r="I65">
        <f t="shared" si="14"/>
        <v>10.389993326570504</v>
      </c>
      <c r="J65">
        <f t="shared" si="14"/>
        <v>13.011136581279374</v>
      </c>
      <c r="K65">
        <f t="shared" si="14"/>
        <v>12.364760505918527</v>
      </c>
      <c r="L65">
        <f t="shared" si="14"/>
        <v>13.180291453750611</v>
      </c>
      <c r="M65">
        <f t="shared" si="14"/>
        <v>12.02512554093431</v>
      </c>
      <c r="N65">
        <f t="shared" si="14"/>
        <v>9.3165650927575143</v>
      </c>
      <c r="O65">
        <f t="shared" si="14"/>
        <v>95.640262709096859</v>
      </c>
    </row>
    <row r="66" spans="4:17" x14ac:dyDescent="0.25">
      <c r="H66">
        <f t="shared" si="14"/>
        <v>7.7060914370275952</v>
      </c>
      <c r="I66">
        <f t="shared" si="14"/>
        <v>10.815625606406494</v>
      </c>
      <c r="J66">
        <f t="shared" si="14"/>
        <v>12.128540033477583</v>
      </c>
      <c r="K66">
        <f t="shared" si="14"/>
        <v>12.279189154651601</v>
      </c>
      <c r="L66">
        <f t="shared" si="14"/>
        <v>12.67528795927157</v>
      </c>
      <c r="M66">
        <f t="shared" si="14"/>
        <v>10.925950174881716</v>
      </c>
      <c r="N66">
        <f t="shared" si="14"/>
        <v>10.28094664884982</v>
      </c>
      <c r="O66">
        <f t="shared" si="14"/>
        <v>105.17522090944804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42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33</v>
      </c>
      <c r="H70">
        <f>AVERAGE(H63:H66)</f>
        <v>9.0474862626743882</v>
      </c>
      <c r="I70">
        <f>AVERAGE(I63:I66)</f>
        <v>11.141381257917795</v>
      </c>
      <c r="J70">
        <f t="shared" ref="J70:N70" si="15">AVERAGE(J63:J66)</f>
        <v>12.650499245097869</v>
      </c>
      <c r="K70">
        <f t="shared" si="15"/>
        <v>12.478480950750718</v>
      </c>
      <c r="L70">
        <f t="shared" si="15"/>
        <v>13.468408489612012</v>
      </c>
      <c r="M70">
        <f t="shared" si="15"/>
        <v>11.323054726854796</v>
      </c>
      <c r="N70">
        <f t="shared" si="15"/>
        <v>10.351609274647121</v>
      </c>
      <c r="O70">
        <f>AVERAGE(O63:O66)</f>
        <v>100.00000000000001</v>
      </c>
    </row>
    <row r="71" spans="4:17" x14ac:dyDescent="0.25">
      <c r="F71" t="s">
        <v>35</v>
      </c>
      <c r="H71">
        <f>MEDIAN(H63:H66)</f>
        <v>9.2173865714191034</v>
      </c>
      <c r="I71">
        <f>MEDIAN(I63:I66)</f>
        <v>11.246771748201883</v>
      </c>
      <c r="J71">
        <f t="shared" ref="J71:O71" si="16">MEDIAN(J63:J66)</f>
        <v>12.731160182817259</v>
      </c>
      <c r="K71">
        <f t="shared" si="16"/>
        <v>12.478043154844073</v>
      </c>
      <c r="L71">
        <f t="shared" si="16"/>
        <v>13.564534271925687</v>
      </c>
      <c r="M71">
        <f t="shared" si="16"/>
        <v>11.276683857715541</v>
      </c>
      <c r="N71">
        <f t="shared" si="16"/>
        <v>10.416190087038558</v>
      </c>
      <c r="O71">
        <f t="shared" si="16"/>
        <v>99.592258190727577</v>
      </c>
    </row>
    <row r="72" spans="4:17" x14ac:dyDescent="0.25">
      <c r="F72" t="s">
        <v>37</v>
      </c>
      <c r="H72">
        <f>STDEV(H63:H66)</f>
        <v>1.0762045257304065</v>
      </c>
      <c r="I72">
        <f t="shared" ref="I72:O72" si="17">STDEV(I63:I66)</f>
        <v>0.64571097782723075</v>
      </c>
      <c r="J72">
        <f t="shared" si="17"/>
        <v>0.3723489454695979</v>
      </c>
      <c r="K72">
        <f t="shared" si="17"/>
        <v>0.18748378027781512</v>
      </c>
      <c r="L72">
        <f t="shared" si="17"/>
        <v>0.65925440418038483</v>
      </c>
      <c r="M72">
        <f t="shared" si="17"/>
        <v>0.60951185335933689</v>
      </c>
      <c r="N72">
        <f t="shared" si="17"/>
        <v>0.80350536267412864</v>
      </c>
      <c r="O72">
        <f t="shared" si="17"/>
        <v>4.6155527110859138</v>
      </c>
    </row>
    <row r="73" spans="4:17" x14ac:dyDescent="0.25">
      <c r="F73" t="s">
        <v>38</v>
      </c>
      <c r="H73">
        <f t="shared" ref="H73:O73" si="18">H72/H70*100</f>
        <v>11.89506670123737</v>
      </c>
      <c r="I73">
        <f t="shared" si="18"/>
        <v>5.7956097442437517</v>
      </c>
      <c r="J73">
        <f t="shared" si="18"/>
        <v>2.9433537622152341</v>
      </c>
      <c r="K73">
        <f t="shared" si="18"/>
        <v>1.5024567574992844</v>
      </c>
      <c r="L73">
        <f t="shared" si="18"/>
        <v>4.8948203842262297</v>
      </c>
      <c r="M73">
        <f t="shared" si="18"/>
        <v>5.3829277351611013</v>
      </c>
      <c r="N73">
        <f t="shared" si="18"/>
        <v>7.7621299389849661</v>
      </c>
      <c r="O73">
        <f t="shared" si="18"/>
        <v>4.6155527110859129</v>
      </c>
    </row>
    <row r="76" spans="4:17" x14ac:dyDescent="0.25">
      <c r="D76" t="s">
        <v>41</v>
      </c>
      <c r="H76">
        <f>H47/$H$54*100</f>
        <v>95.751866342622336</v>
      </c>
      <c r="I76">
        <f>I47/$H$54*100</f>
        <v>129.11860675479798</v>
      </c>
      <c r="J76">
        <f t="shared" ref="H76:O79" si="19">J47/$H$54*100</f>
        <v>140.55507481718016</v>
      </c>
      <c r="K76">
        <f t="shared" si="19"/>
        <v>140.13448565232079</v>
      </c>
      <c r="L76">
        <f t="shared" si="19"/>
        <v>155.50482252035269</v>
      </c>
      <c r="M76">
        <f t="shared" si="19"/>
        <v>118.41660036836426</v>
      </c>
      <c r="N76">
        <f t="shared" si="19"/>
        <v>116.6228189674902</v>
      </c>
      <c r="O76">
        <f t="shared" si="19"/>
        <v>1133.7345379644062</v>
      </c>
    </row>
    <row r="77" spans="4:17" x14ac:dyDescent="0.25">
      <c r="H77">
        <f t="shared" si="19"/>
        <v>108.00387981298427</v>
      </c>
      <c r="I77">
        <f t="shared" si="19"/>
        <v>129.07361836154189</v>
      </c>
      <c r="J77">
        <f t="shared" si="19"/>
        <v>140.87470165763924</v>
      </c>
      <c r="K77">
        <f t="shared" si="19"/>
        <v>139.16932768072189</v>
      </c>
      <c r="L77">
        <f t="shared" si="19"/>
        <v>154.17295683163138</v>
      </c>
      <c r="M77">
        <f t="shared" si="19"/>
        <v>128.51544841265516</v>
      </c>
      <c r="N77">
        <f t="shared" si="19"/>
        <v>124.42673583486818</v>
      </c>
      <c r="O77">
        <f t="shared" si="19"/>
        <v>1067.8108482186649</v>
      </c>
    </row>
    <row r="78" spans="4:17" x14ac:dyDescent="0.25">
      <c r="H78">
        <f t="shared" si="19"/>
        <v>111.07041424632456</v>
      </c>
      <c r="I78">
        <f t="shared" si="19"/>
        <v>114.83845374194885</v>
      </c>
      <c r="J78">
        <f t="shared" si="19"/>
        <v>143.80940963632202</v>
      </c>
      <c r="K78">
        <f t="shared" si="19"/>
        <v>136.66514816308293</v>
      </c>
      <c r="L78">
        <f t="shared" si="19"/>
        <v>145.67904356070929</v>
      </c>
      <c r="M78">
        <f t="shared" si="19"/>
        <v>132.9112329304576</v>
      </c>
      <c r="N78">
        <f t="shared" si="19"/>
        <v>102.97407282278191</v>
      </c>
      <c r="O78">
        <f t="shared" si="19"/>
        <v>1057.0921019649729</v>
      </c>
    </row>
    <row r="79" spans="4:17" x14ac:dyDescent="0.25">
      <c r="H79">
        <f t="shared" si="19"/>
        <v>85.173839598068838</v>
      </c>
      <c r="I79">
        <f t="shared" si="19"/>
        <v>119.54287956232224</v>
      </c>
      <c r="J79">
        <f t="shared" si="19"/>
        <v>134.05425199167368</v>
      </c>
      <c r="K79">
        <f t="shared" si="19"/>
        <v>135.71934566300118</v>
      </c>
      <c r="L79">
        <f t="shared" si="19"/>
        <v>140.09734407184192</v>
      </c>
      <c r="M79">
        <f t="shared" si="19"/>
        <v>120.76227426790327</v>
      </c>
      <c r="N79">
        <f t="shared" si="19"/>
        <v>113.63318329936682</v>
      </c>
      <c r="O79">
        <f t="shared" si="19"/>
        <v>1162.4800287716471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42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33</v>
      </c>
      <c r="H83">
        <f>AVERAGE(H76:H79)</f>
        <v>100</v>
      </c>
      <c r="I83">
        <f t="shared" ref="I83:N83" si="20">AVERAGE(I76:I79)</f>
        <v>123.14338960515273</v>
      </c>
      <c r="J83">
        <f t="shared" si="20"/>
        <v>139.82335952570378</v>
      </c>
      <c r="K83">
        <f t="shared" si="20"/>
        <v>137.9220767897817</v>
      </c>
      <c r="L83">
        <f t="shared" si="20"/>
        <v>148.86354174613382</v>
      </c>
      <c r="M83">
        <f t="shared" si="20"/>
        <v>125.15138899484508</v>
      </c>
      <c r="N83">
        <f t="shared" si="20"/>
        <v>114.41420273112678</v>
      </c>
      <c r="O83">
        <f>AVERAGE(O76:O79)</f>
        <v>1105.2793792299228</v>
      </c>
    </row>
    <row r="84" spans="6:17" x14ac:dyDescent="0.25">
      <c r="F84" t="s">
        <v>35</v>
      </c>
      <c r="H84">
        <f>MEDIAN(H76:H79)</f>
        <v>101.8778730778033</v>
      </c>
      <c r="I84">
        <f>MEDIAN(I76:I79)</f>
        <v>124.30824896193207</v>
      </c>
      <c r="J84">
        <f t="shared" ref="J84:O84" si="21">MEDIAN(J76:J79)</f>
        <v>140.7148882374097</v>
      </c>
      <c r="K84">
        <f t="shared" si="21"/>
        <v>137.91723792190243</v>
      </c>
      <c r="L84">
        <f t="shared" si="21"/>
        <v>149.92600019617032</v>
      </c>
      <c r="M84">
        <f t="shared" si="21"/>
        <v>124.63886134027922</v>
      </c>
      <c r="N84">
        <f t="shared" si="21"/>
        <v>115.12800113342851</v>
      </c>
      <c r="O84">
        <f t="shared" si="21"/>
        <v>1100.7726930915355</v>
      </c>
    </row>
    <row r="85" spans="6:17" x14ac:dyDescent="0.25">
      <c r="F85" t="s">
        <v>37</v>
      </c>
      <c r="H85">
        <f>STDEV(H76:H79)</f>
        <v>11.895066701237424</v>
      </c>
      <c r="I85">
        <f t="shared" ref="I85:O85" si="22">STDEV(I76:I79)</f>
        <v>7.1369102873482708</v>
      </c>
      <c r="J85">
        <f t="shared" si="22"/>
        <v>4.115496113055527</v>
      </c>
      <c r="K85">
        <f t="shared" si="22"/>
        <v>2.0722195628114357</v>
      </c>
      <c r="L85">
        <f t="shared" si="22"/>
        <v>7.2866029860708794</v>
      </c>
      <c r="M85">
        <f t="shared" si="22"/>
        <v>6.7368088291428725</v>
      </c>
      <c r="N85">
        <f t="shared" si="22"/>
        <v>8.880979084643748</v>
      </c>
      <c r="O85">
        <f t="shared" si="22"/>
        <v>51.014752353120237</v>
      </c>
    </row>
    <row r="86" spans="6:17" x14ac:dyDescent="0.25">
      <c r="F86" t="s">
        <v>38</v>
      </c>
      <c r="H86">
        <f t="shared" ref="H86:O86" si="23">H85/H83*100</f>
        <v>11.895066701237424</v>
      </c>
      <c r="I86">
        <f t="shared" si="23"/>
        <v>5.7956097442437455</v>
      </c>
      <c r="J86">
        <f t="shared" si="23"/>
        <v>2.9433537622152284</v>
      </c>
      <c r="K86">
        <f t="shared" si="23"/>
        <v>1.5024567574992904</v>
      </c>
      <c r="L86">
        <f t="shared" si="23"/>
        <v>4.8948203842262288</v>
      </c>
      <c r="M86">
        <f t="shared" si="23"/>
        <v>5.3829277351610996</v>
      </c>
      <c r="N86">
        <f t="shared" si="23"/>
        <v>7.7621299389849669</v>
      </c>
      <c r="O86">
        <f t="shared" si="23"/>
        <v>4.6155527110859111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2049" r:id="rId3">
          <objectPr defaultSize="0" autoPict="0" r:id="rId4">
            <anchor moveWithCells="1">
              <from>
                <xdr:col>0</xdr:col>
                <xdr:colOff>304800</xdr:colOff>
                <xdr:row>76</xdr:row>
                <xdr:rowOff>38100</xdr:rowOff>
              </from>
              <to>
                <xdr:col>4</xdr:col>
                <xdr:colOff>247650</xdr:colOff>
                <xdr:row>89</xdr:row>
                <xdr:rowOff>190500</xdr:rowOff>
              </to>
            </anchor>
          </objectPr>
        </oleObject>
      </mc:Choice>
      <mc:Fallback>
        <oleObject progId="Prism5.Document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42F05-EAA8-4601-9F49-8234E248B3AD}">
  <dimension ref="A1:P57"/>
  <sheetViews>
    <sheetView tabSelected="1" workbookViewId="0"/>
  </sheetViews>
  <sheetFormatPr baseColWidth="10" defaultRowHeight="15" x14ac:dyDescent="0.25"/>
  <cols>
    <col min="5" max="5" width="21" customWidth="1"/>
    <col min="7" max="7" width="12" bestFit="1" customWidth="1"/>
    <col min="16" max="16" width="12" bestFit="1" customWidth="1"/>
  </cols>
  <sheetData>
    <row r="1" spans="1:3" x14ac:dyDescent="0.25">
      <c r="A1" s="1" t="s">
        <v>56</v>
      </c>
    </row>
    <row r="2" spans="1:3" x14ac:dyDescent="0.25">
      <c r="A2" t="s">
        <v>29</v>
      </c>
      <c r="C2" t="s">
        <v>55</v>
      </c>
    </row>
    <row r="3" spans="1:3" x14ac:dyDescent="0.25">
      <c r="A3" t="s">
        <v>30</v>
      </c>
      <c r="C3" s="2">
        <v>43808</v>
      </c>
    </row>
    <row r="4" spans="1:3" x14ac:dyDescent="0.25">
      <c r="A4" t="s">
        <v>31</v>
      </c>
      <c r="C4" s="2">
        <v>43844</v>
      </c>
    </row>
    <row r="5" spans="1:3" x14ac:dyDescent="0.25">
      <c r="A5" t="s">
        <v>18</v>
      </c>
      <c r="C5" s="2">
        <v>43821</v>
      </c>
    </row>
    <row r="6" spans="1:3" x14ac:dyDescent="0.25">
      <c r="A6" t="s">
        <v>19</v>
      </c>
      <c r="C6" t="s">
        <v>20</v>
      </c>
    </row>
    <row r="7" spans="1:3" x14ac:dyDescent="0.25">
      <c r="A7" s="1" t="s">
        <v>32</v>
      </c>
    </row>
    <row r="8" spans="1:3" x14ac:dyDescent="0.25">
      <c r="C8" s="2"/>
    </row>
    <row r="9" spans="1:3" x14ac:dyDescent="0.25">
      <c r="C9" s="2"/>
    </row>
    <row r="14" spans="1:3" x14ac:dyDescent="0.25">
      <c r="A14" s="1"/>
      <c r="C14" s="16"/>
    </row>
    <row r="19" spans="3:15" x14ac:dyDescent="0.25">
      <c r="C19" s="1" t="s">
        <v>17</v>
      </c>
    </row>
    <row r="20" spans="3:15" x14ac:dyDescent="0.25">
      <c r="C20" s="1" t="s">
        <v>39</v>
      </c>
    </row>
    <row r="21" spans="3:15" x14ac:dyDescent="0.25">
      <c r="G21" t="s">
        <v>21</v>
      </c>
      <c r="H21" t="s">
        <v>22</v>
      </c>
      <c r="I21" t="s">
        <v>23</v>
      </c>
      <c r="J21" t="s">
        <v>24</v>
      </c>
      <c r="K21" t="s">
        <v>42</v>
      </c>
      <c r="L21" t="s">
        <v>25</v>
      </c>
      <c r="M21" t="s">
        <v>26</v>
      </c>
      <c r="N21" t="s">
        <v>27</v>
      </c>
      <c r="O21" t="s">
        <v>28</v>
      </c>
    </row>
    <row r="24" spans="3:15" x14ac:dyDescent="0.25">
      <c r="G24">
        <v>6.0233939999999972E-2</v>
      </c>
      <c r="H24">
        <v>6.5601639999999975E-2</v>
      </c>
      <c r="I24">
        <v>5.5597239999999978E-2</v>
      </c>
      <c r="J24">
        <v>3.9954039999999982E-2</v>
      </c>
      <c r="K24">
        <v>3.4756139999999991E-2</v>
      </c>
      <c r="L24">
        <v>2.9615639999999985E-2</v>
      </c>
      <c r="M24">
        <v>3.5038139999999982E-2</v>
      </c>
      <c r="N24">
        <v>1.442723999999998E-2</v>
      </c>
    </row>
    <row r="25" spans="3:15" x14ac:dyDescent="0.25">
      <c r="G25">
        <v>5.828963999999999E-2</v>
      </c>
      <c r="H25">
        <v>5.6187939999999978E-2</v>
      </c>
      <c r="I25">
        <v>5.1101539999999987E-2</v>
      </c>
      <c r="J25">
        <v>3.6574439999999986E-2</v>
      </c>
      <c r="K25">
        <v>3.0828939999999985E-2</v>
      </c>
      <c r="L25">
        <v>2.7567539999999988E-2</v>
      </c>
      <c r="M25">
        <v>2.927523999999998E-2</v>
      </c>
      <c r="N25">
        <v>7.0609299999999792E-3</v>
      </c>
    </row>
    <row r="26" spans="3:15" x14ac:dyDescent="0.25">
      <c r="G26">
        <v>5.2523939999999977E-2</v>
      </c>
      <c r="H26">
        <v>4.5671439999999994E-2</v>
      </c>
      <c r="I26">
        <v>5.6381139999999982E-2</v>
      </c>
      <c r="J26">
        <v>4.2871339999999994E-2</v>
      </c>
      <c r="K26">
        <v>3.3838939999999984E-2</v>
      </c>
      <c r="L26">
        <v>2.1410539999999992E-2</v>
      </c>
      <c r="M26">
        <v>2.8357439999999984E-2</v>
      </c>
      <c r="N26">
        <v>4.7677899999999801E-3</v>
      </c>
    </row>
    <row r="27" spans="3:15" x14ac:dyDescent="0.25">
      <c r="G27">
        <v>5.3717639999999997E-2</v>
      </c>
      <c r="H27">
        <v>4.880343999999999E-2</v>
      </c>
      <c r="I27">
        <v>4.7894039999999985E-2</v>
      </c>
      <c r="J27">
        <v>3.6604439999999988E-2</v>
      </c>
      <c r="K27">
        <v>3.4265939999999981E-2</v>
      </c>
      <c r="L27">
        <v>3.1822239999999988E-2</v>
      </c>
      <c r="M27">
        <v>3.4801039999999991E-2</v>
      </c>
      <c r="N27">
        <v>8.4755199999999864E-3</v>
      </c>
    </row>
    <row r="29" spans="3:15" x14ac:dyDescent="0.25">
      <c r="C29" s="1" t="s">
        <v>17</v>
      </c>
    </row>
    <row r="30" spans="3:15" x14ac:dyDescent="0.25">
      <c r="C30" s="1" t="s">
        <v>39</v>
      </c>
    </row>
    <row r="31" spans="3:15" x14ac:dyDescent="0.25">
      <c r="G31" t="s">
        <v>21</v>
      </c>
      <c r="H31" t="s">
        <v>22</v>
      </c>
      <c r="I31" t="s">
        <v>23</v>
      </c>
      <c r="J31" t="s">
        <v>24</v>
      </c>
      <c r="K31" t="s">
        <v>42</v>
      </c>
      <c r="L31" t="s">
        <v>25</v>
      </c>
      <c r="M31" t="s">
        <v>26</v>
      </c>
      <c r="N31" t="s">
        <v>27</v>
      </c>
      <c r="O31" t="s">
        <v>28</v>
      </c>
    </row>
    <row r="34" spans="3:16" x14ac:dyDescent="0.25">
      <c r="G34">
        <v>1830.3966666666661</v>
      </c>
      <c r="H34">
        <v>2468.2366666666662</v>
      </c>
      <c r="I34">
        <v>2686.8566666666661</v>
      </c>
      <c r="J34">
        <v>2678.8166666666662</v>
      </c>
      <c r="K34">
        <v>2972.6366666666668</v>
      </c>
      <c r="L34">
        <v>2263.6566666666663</v>
      </c>
      <c r="M34">
        <v>2229.3666666666663</v>
      </c>
      <c r="N34">
        <v>21672.516666666666</v>
      </c>
    </row>
    <row r="35" spans="3:16" x14ac:dyDescent="0.25">
      <c r="G35">
        <v>2064.6066666666661</v>
      </c>
      <c r="H35">
        <v>2467.3766666666666</v>
      </c>
      <c r="I35">
        <v>2692.9666666666667</v>
      </c>
      <c r="J35">
        <v>2660.3666666666663</v>
      </c>
      <c r="K35">
        <v>2947.1766666666667</v>
      </c>
      <c r="L35">
        <v>2456.7066666666665</v>
      </c>
      <c r="M35">
        <v>2378.5466666666666</v>
      </c>
      <c r="N35">
        <v>20412.316666666669</v>
      </c>
    </row>
    <row r="36" spans="3:16" x14ac:dyDescent="0.25">
      <c r="G36">
        <v>2123.2266666666669</v>
      </c>
      <c r="H36">
        <v>2195.2566666666667</v>
      </c>
      <c r="I36">
        <v>2749.0666666666662</v>
      </c>
      <c r="J36">
        <v>2612.4966666666664</v>
      </c>
      <c r="K36">
        <v>2784.8066666666668</v>
      </c>
      <c r="L36">
        <v>2540.7366666666662</v>
      </c>
      <c r="M36">
        <v>1968.4566666666665</v>
      </c>
      <c r="N36">
        <v>20207.416666666668</v>
      </c>
    </row>
    <row r="37" spans="3:16" x14ac:dyDescent="0.25">
      <c r="G37">
        <v>1628.186666666667</v>
      </c>
      <c r="H37">
        <v>2285.186666666667</v>
      </c>
      <c r="I37">
        <v>2562.5866666666666</v>
      </c>
      <c r="J37">
        <v>2594.4166666666665</v>
      </c>
      <c r="K37">
        <v>2678.1066666666661</v>
      </c>
      <c r="L37">
        <v>2308.4966666666664</v>
      </c>
      <c r="M37">
        <v>2172.2166666666667</v>
      </c>
      <c r="N37">
        <v>22222.016666666666</v>
      </c>
    </row>
    <row r="40" spans="3:16" x14ac:dyDescent="0.25">
      <c r="C40" s="1" t="s">
        <v>53</v>
      </c>
    </row>
    <row r="41" spans="3:16" x14ac:dyDescent="0.25">
      <c r="G41">
        <f>G24/G34</f>
        <v>3.2907588336954277E-5</v>
      </c>
      <c r="H41">
        <f t="shared" ref="H41:N41" si="0">H24/H34</f>
        <v>2.6578342703495473E-5</v>
      </c>
      <c r="I41">
        <f t="shared" si="0"/>
        <v>2.0692298435470439E-5</v>
      </c>
      <c r="J41">
        <f t="shared" si="0"/>
        <v>1.4914809399672738E-5</v>
      </c>
      <c r="K41">
        <f t="shared" si="0"/>
        <v>1.1692024252319206E-5</v>
      </c>
      <c r="L41">
        <f t="shared" si="0"/>
        <v>1.3083097112783589E-5</v>
      </c>
      <c r="M41">
        <f t="shared" si="0"/>
        <v>1.5716634021620483E-5</v>
      </c>
      <c r="N41">
        <f t="shared" si="0"/>
        <v>6.6569287830747141E-7</v>
      </c>
      <c r="P41" s="1" t="s">
        <v>21</v>
      </c>
    </row>
    <row r="42" spans="3:16" x14ac:dyDescent="0.25">
      <c r="G42">
        <f t="shared" ref="G42:N42" si="1">G25/G35</f>
        <v>2.8232806248809299E-5</v>
      </c>
      <c r="H42">
        <f t="shared" si="1"/>
        <v>2.2772339853528638E-5</v>
      </c>
      <c r="I42">
        <f t="shared" si="1"/>
        <v>1.8975927415861064E-5</v>
      </c>
      <c r="J42">
        <f t="shared" si="1"/>
        <v>1.3747894400521228E-5</v>
      </c>
      <c r="K42">
        <f t="shared" si="1"/>
        <v>1.0460499483686641E-5</v>
      </c>
      <c r="L42">
        <f t="shared" si="1"/>
        <v>1.1221339679679566E-5</v>
      </c>
      <c r="M42">
        <f t="shared" si="1"/>
        <v>1.2308036840423556E-5</v>
      </c>
      <c r="N42">
        <f t="shared" si="1"/>
        <v>3.4591517049754982E-7</v>
      </c>
      <c r="P42">
        <f>AVERAGE(G41:G44)</f>
        <v>2.9717624303784932E-5</v>
      </c>
    </row>
    <row r="43" spans="3:16" x14ac:dyDescent="0.25">
      <c r="G43">
        <f t="shared" ref="G43:N43" si="2">G26/G36</f>
        <v>2.4737792165383492E-5</v>
      </c>
      <c r="H43">
        <f t="shared" si="2"/>
        <v>2.0804601436126677E-5</v>
      </c>
      <c r="I43">
        <f t="shared" si="2"/>
        <v>2.0509193423222425E-5</v>
      </c>
      <c r="J43">
        <f t="shared" si="2"/>
        <v>1.6410103234581477E-5</v>
      </c>
      <c r="K43">
        <f t="shared" si="2"/>
        <v>1.2151270824306169E-5</v>
      </c>
      <c r="L43">
        <f t="shared" si="2"/>
        <v>8.4269024338085654E-6</v>
      </c>
      <c r="M43">
        <f t="shared" si="2"/>
        <v>1.4405925454289903E-5</v>
      </c>
      <c r="N43">
        <f t="shared" si="2"/>
        <v>2.3594257883862674E-7</v>
      </c>
    </row>
    <row r="44" spans="3:16" x14ac:dyDescent="0.25">
      <c r="G44">
        <f t="shared" ref="G44:N44" si="3">G27/G37</f>
        <v>3.2992310463992654E-5</v>
      </c>
      <c r="H44">
        <f t="shared" si="3"/>
        <v>2.1356434777027691E-5</v>
      </c>
      <c r="I44">
        <f t="shared" si="3"/>
        <v>1.8689724965399538E-5</v>
      </c>
      <c r="J44">
        <f t="shared" si="3"/>
        <v>1.4108928789387462E-5</v>
      </c>
      <c r="K44">
        <f t="shared" si="3"/>
        <v>1.2794837646496526E-5</v>
      </c>
      <c r="L44">
        <f t="shared" si="3"/>
        <v>1.3784832553364451E-5</v>
      </c>
      <c r="M44">
        <f t="shared" si="3"/>
        <v>1.6020980104808448E-5</v>
      </c>
      <c r="N44">
        <f t="shared" si="3"/>
        <v>3.814019279678331E-7</v>
      </c>
    </row>
    <row r="47" spans="3:16" x14ac:dyDescent="0.25">
      <c r="C47" s="1" t="s">
        <v>54</v>
      </c>
      <c r="G47">
        <f>G41/$P$42*100</f>
        <v>110.73424981943481</v>
      </c>
      <c r="H47">
        <f t="shared" ref="H47:N47" si="4">H41/$P$42*100</f>
        <v>89.436296898438044</v>
      </c>
      <c r="I47">
        <f t="shared" si="4"/>
        <v>69.629719468642065</v>
      </c>
      <c r="J47">
        <f t="shared" si="4"/>
        <v>50.188431104747288</v>
      </c>
      <c r="K47">
        <f t="shared" si="4"/>
        <v>39.343738021582269</v>
      </c>
      <c r="L47">
        <f t="shared" si="4"/>
        <v>44.024707288318751</v>
      </c>
      <c r="M47">
        <f t="shared" si="4"/>
        <v>52.886576197878519</v>
      </c>
      <c r="N47">
        <f t="shared" si="4"/>
        <v>2.2400608861008</v>
      </c>
    </row>
    <row r="48" spans="3:16" x14ac:dyDescent="0.25">
      <c r="G48">
        <f t="shared" ref="G48:N48" si="5">G42/$P$42*100</f>
        <v>95.003577541067031</v>
      </c>
      <c r="H48">
        <f t="shared" si="5"/>
        <v>76.629072434394701</v>
      </c>
      <c r="I48">
        <f t="shared" si="5"/>
        <v>63.854119770415927</v>
      </c>
      <c r="J48">
        <f t="shared" si="5"/>
        <v>46.261754506298985</v>
      </c>
      <c r="K48">
        <f t="shared" si="5"/>
        <v>35.199649126576915</v>
      </c>
      <c r="L48">
        <f t="shared" si="5"/>
        <v>37.759881358518896</v>
      </c>
      <c r="M48">
        <f t="shared" si="5"/>
        <v>41.416624406466987</v>
      </c>
      <c r="N48">
        <f t="shared" si="5"/>
        <v>1.1640068094322498</v>
      </c>
    </row>
    <row r="49" spans="5:15" x14ac:dyDescent="0.25">
      <c r="G49">
        <f t="shared" ref="G49:N49" si="6">G43/$P$42*100</f>
        <v>83.242832308882811</v>
      </c>
      <c r="H49">
        <f t="shared" si="6"/>
        <v>70.007619799799869</v>
      </c>
      <c r="I49">
        <f t="shared" si="6"/>
        <v>69.013569905755588</v>
      </c>
      <c r="J49">
        <f t="shared" si="6"/>
        <v>55.220104631619002</v>
      </c>
      <c r="K49">
        <f t="shared" si="6"/>
        <v>40.889105737697015</v>
      </c>
      <c r="L49">
        <f t="shared" si="6"/>
        <v>28.356581763284787</v>
      </c>
      <c r="M49">
        <f t="shared" si="6"/>
        <v>48.476033302753336</v>
      </c>
      <c r="N49">
        <f t="shared" si="6"/>
        <v>0.79394831978065061</v>
      </c>
    </row>
    <row r="50" spans="5:15" x14ac:dyDescent="0.25">
      <c r="G50">
        <f t="shared" ref="G50:N50" si="7">G44/$P$42*100</f>
        <v>111.01934033061536</v>
      </c>
      <c r="H50">
        <f t="shared" si="7"/>
        <v>71.864542598405706</v>
      </c>
      <c r="I50">
        <f t="shared" si="7"/>
        <v>62.891046654153826</v>
      </c>
      <c r="J50">
        <f t="shared" si="7"/>
        <v>47.476637584352609</v>
      </c>
      <c r="K50">
        <f t="shared" si="7"/>
        <v>43.054712300360208</v>
      </c>
      <c r="L50">
        <f t="shared" si="7"/>
        <v>46.386051632023531</v>
      </c>
      <c r="M50">
        <f t="shared" si="7"/>
        <v>53.910702756841722</v>
      </c>
      <c r="N50">
        <f t="shared" si="7"/>
        <v>1.2834199802413431</v>
      </c>
    </row>
    <row r="53" spans="5:15" x14ac:dyDescent="0.25">
      <c r="E53" s="3"/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42</v>
      </c>
      <c r="L53" s="3" t="s">
        <v>25</v>
      </c>
      <c r="M53" s="3" t="s">
        <v>26</v>
      </c>
      <c r="N53" s="3" t="s">
        <v>27</v>
      </c>
      <c r="O53" s="3" t="s">
        <v>28</v>
      </c>
    </row>
    <row r="54" spans="5:15" x14ac:dyDescent="0.25">
      <c r="E54" t="s">
        <v>33</v>
      </c>
      <c r="G54">
        <f>AVERAGE(G47:G50)</f>
        <v>100</v>
      </c>
      <c r="H54">
        <f t="shared" ref="H54:M54" si="8">AVERAGE(H47:H50)</f>
        <v>76.984382932759587</v>
      </c>
      <c r="I54">
        <f t="shared" si="8"/>
        <v>66.347113949741853</v>
      </c>
      <c r="J54">
        <f t="shared" si="8"/>
        <v>49.786731956754466</v>
      </c>
      <c r="K54">
        <f t="shared" si="8"/>
        <v>39.621801296554096</v>
      </c>
      <c r="L54">
        <f t="shared" si="8"/>
        <v>39.131805510536495</v>
      </c>
      <c r="M54">
        <f t="shared" si="8"/>
        <v>49.172484165985139</v>
      </c>
      <c r="N54">
        <f>AVERAGE(N47:N50)</f>
        <v>1.370358998888761</v>
      </c>
    </row>
    <row r="55" spans="5:15" x14ac:dyDescent="0.25">
      <c r="E55" t="s">
        <v>35</v>
      </c>
      <c r="G55">
        <f>MEDIAN(G47:G50)</f>
        <v>102.86891368025093</v>
      </c>
      <c r="H55">
        <f>MEDIAN(H47:H50)</f>
        <v>74.246807516400196</v>
      </c>
      <c r="I55">
        <f t="shared" ref="I55:N55" si="9">MEDIAN(I47:I50)</f>
        <v>66.433844838085761</v>
      </c>
      <c r="J55">
        <f t="shared" si="9"/>
        <v>48.832534344549948</v>
      </c>
      <c r="K55">
        <f t="shared" si="9"/>
        <v>40.116421879639645</v>
      </c>
      <c r="L55">
        <f t="shared" si="9"/>
        <v>40.892294323418824</v>
      </c>
      <c r="M55">
        <f t="shared" si="9"/>
        <v>50.681304750315931</v>
      </c>
      <c r="N55">
        <f t="shared" si="9"/>
        <v>1.2237133948367964</v>
      </c>
    </row>
    <row r="56" spans="5:15" x14ac:dyDescent="0.25">
      <c r="E56" t="s">
        <v>37</v>
      </c>
      <c r="G56">
        <f>STDEV(G47:G50)</f>
        <v>13.446398364423525</v>
      </c>
      <c r="H56">
        <f t="shared" ref="H56:N56" si="10">STDEV(H47:H50)</f>
        <v>8.7571760254397315</v>
      </c>
      <c r="I56">
        <f t="shared" si="10"/>
        <v>3.4662615542714672</v>
      </c>
      <c r="J56">
        <f t="shared" si="10"/>
        <v>3.9768036941361635</v>
      </c>
      <c r="K56">
        <f t="shared" si="10"/>
        <v>3.3178149187839279</v>
      </c>
      <c r="L56">
        <f t="shared" si="10"/>
        <v>8.0529952456701679</v>
      </c>
      <c r="M56">
        <f t="shared" si="10"/>
        <v>5.6828279183965602</v>
      </c>
      <c r="N56">
        <f t="shared" si="10"/>
        <v>0.61610882768845432</v>
      </c>
    </row>
    <row r="57" spans="5:15" x14ac:dyDescent="0.25">
      <c r="E57" t="s">
        <v>38</v>
      </c>
      <c r="G57">
        <f t="shared" ref="G57:N57" si="11">G56/G54*100</f>
        <v>13.446398364423526</v>
      </c>
      <c r="H57">
        <f t="shared" si="11"/>
        <v>11.375262997286741</v>
      </c>
      <c r="I57">
        <f t="shared" si="11"/>
        <v>5.2244345653032793</v>
      </c>
      <c r="J57">
        <f t="shared" si="11"/>
        <v>7.987677716204546</v>
      </c>
      <c r="K57">
        <f t="shared" si="11"/>
        <v>8.3737104579151929</v>
      </c>
      <c r="L57">
        <f t="shared" si="11"/>
        <v>20.579155856996799</v>
      </c>
      <c r="M57">
        <f t="shared" si="11"/>
        <v>11.556926632410475</v>
      </c>
      <c r="N57">
        <f t="shared" si="11"/>
        <v>44.959665911492074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152400</xdr:colOff>
                <xdr:row>1</xdr:row>
                <xdr:rowOff>85725</xdr:rowOff>
              </from>
              <to>
                <xdr:col>14</xdr:col>
                <xdr:colOff>704850</xdr:colOff>
                <xdr:row>16</xdr:row>
                <xdr:rowOff>38100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2020-01-20T22:12:44Z</dcterms:created>
  <dcterms:modified xsi:type="dcterms:W3CDTF">2021-07-17T10:21:29Z</dcterms:modified>
</cp:coreProperties>
</file>