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3" documentId="13_ncr:1_{8CF18970-CBD7-4B45-9E78-6731643C4584}" xr6:coauthVersionLast="45" xr6:coauthVersionMax="45" xr10:uidLastSave="{0FDF5445-80FC-4F27-8996-8FA723B69F15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2" i="3" l="1"/>
  <c r="L42" i="3"/>
  <c r="K42" i="3"/>
  <c r="J42" i="3"/>
  <c r="I42" i="3"/>
  <c r="H42" i="3"/>
  <c r="G42" i="3"/>
  <c r="F42" i="3"/>
  <c r="M41" i="3"/>
  <c r="L41" i="3"/>
  <c r="K41" i="3"/>
  <c r="J41" i="3"/>
  <c r="I41" i="3"/>
  <c r="H41" i="3"/>
  <c r="G41" i="3"/>
  <c r="F41" i="3"/>
  <c r="M40" i="3"/>
  <c r="L40" i="3"/>
  <c r="K40" i="3"/>
  <c r="J40" i="3"/>
  <c r="I40" i="3"/>
  <c r="H40" i="3"/>
  <c r="G40" i="3"/>
  <c r="F40" i="3"/>
  <c r="M39" i="3"/>
  <c r="L39" i="3"/>
  <c r="K39" i="3"/>
  <c r="J39" i="3"/>
  <c r="I39" i="3"/>
  <c r="H39" i="3"/>
  <c r="G39" i="3"/>
  <c r="F39" i="3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H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H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O40" i="3" l="1"/>
  <c r="M45" i="3" s="1"/>
  <c r="I46" i="3"/>
  <c r="I48" i="3"/>
  <c r="G45" i="3"/>
  <c r="J45" i="3"/>
  <c r="J47" i="3"/>
  <c r="J48" i="3"/>
  <c r="F47" i="3"/>
  <c r="G46" i="3"/>
  <c r="I45" i="3"/>
  <c r="K45" i="3"/>
  <c r="K47" i="3"/>
  <c r="F46" i="3"/>
  <c r="G48" i="3"/>
  <c r="L45" i="3"/>
  <c r="L46" i="3"/>
  <c r="L47" i="3"/>
  <c r="L48" i="3"/>
  <c r="H47" i="3"/>
  <c r="H45" i="3"/>
  <c r="H46" i="3"/>
  <c r="H48" i="3"/>
  <c r="G47" i="3"/>
  <c r="M46" i="3"/>
  <c r="M47" i="3"/>
  <c r="M48" i="3"/>
  <c r="F45" i="3"/>
  <c r="J40" i="1"/>
  <c r="J40" i="2"/>
  <c r="N40" i="2"/>
  <c r="O40" i="2"/>
  <c r="H40" i="2"/>
  <c r="P40" i="2"/>
  <c r="I40" i="2"/>
  <c r="I47" i="2"/>
  <c r="K40" i="2"/>
  <c r="I48" i="2"/>
  <c r="L40" i="2"/>
  <c r="I49" i="2"/>
  <c r="M40" i="2"/>
  <c r="I50" i="2"/>
  <c r="J47" i="2"/>
  <c r="J48" i="2"/>
  <c r="J49" i="2"/>
  <c r="J50" i="2"/>
  <c r="P36" i="2"/>
  <c r="K47" i="2"/>
  <c r="K48" i="2"/>
  <c r="K49" i="2"/>
  <c r="K50" i="2"/>
  <c r="L47" i="2"/>
  <c r="L48" i="2"/>
  <c r="L49" i="2"/>
  <c r="L50" i="2"/>
  <c r="M47" i="2"/>
  <c r="M48" i="2"/>
  <c r="M49" i="2"/>
  <c r="M50" i="2"/>
  <c r="N47" i="2"/>
  <c r="N48" i="2"/>
  <c r="N49" i="2"/>
  <c r="N50" i="2"/>
  <c r="O47" i="2"/>
  <c r="O48" i="2"/>
  <c r="O49" i="2"/>
  <c r="O50" i="2"/>
  <c r="H47" i="2"/>
  <c r="H48" i="2"/>
  <c r="H49" i="2"/>
  <c r="I40" i="1"/>
  <c r="I47" i="1"/>
  <c r="O40" i="1"/>
  <c r="N40" i="1"/>
  <c r="H40" i="1"/>
  <c r="P40" i="1"/>
  <c r="K40" i="1"/>
  <c r="I48" i="1"/>
  <c r="L40" i="1"/>
  <c r="I49" i="1"/>
  <c r="M40" i="1"/>
  <c r="I50" i="1"/>
  <c r="J47" i="1"/>
  <c r="J48" i="1"/>
  <c r="J49" i="1"/>
  <c r="J50" i="1"/>
  <c r="P36" i="1"/>
  <c r="K47" i="1"/>
  <c r="K48" i="1"/>
  <c r="K49" i="1"/>
  <c r="K50" i="1"/>
  <c r="L47" i="1"/>
  <c r="L48" i="1"/>
  <c r="L49" i="1"/>
  <c r="L50" i="1"/>
  <c r="M47" i="1"/>
  <c r="M48" i="1"/>
  <c r="M49" i="1"/>
  <c r="M50" i="1"/>
  <c r="N47" i="1"/>
  <c r="N48" i="1"/>
  <c r="N49" i="1"/>
  <c r="N50" i="1"/>
  <c r="O47" i="1"/>
  <c r="O48" i="1"/>
  <c r="O49" i="1"/>
  <c r="O50" i="1"/>
  <c r="H47" i="1"/>
  <c r="H48" i="1"/>
  <c r="H49" i="1"/>
  <c r="I47" i="3" l="1"/>
  <c r="F48" i="3"/>
  <c r="K48" i="3"/>
  <c r="J46" i="3"/>
  <c r="K46" i="3"/>
  <c r="K54" i="3" s="1"/>
  <c r="M52" i="3"/>
  <c r="F54" i="3"/>
  <c r="F53" i="3"/>
  <c r="F52" i="3"/>
  <c r="H52" i="3"/>
  <c r="H54" i="3"/>
  <c r="H53" i="3"/>
  <c r="J53" i="3"/>
  <c r="J52" i="3"/>
  <c r="J54" i="3"/>
  <c r="K52" i="3"/>
  <c r="G54" i="3"/>
  <c r="G53" i="3"/>
  <c r="G52" i="3"/>
  <c r="I56" i="1"/>
  <c r="I57" i="1" s="1"/>
  <c r="M54" i="3"/>
  <c r="M53" i="3"/>
  <c r="I52" i="3"/>
  <c r="I54" i="3"/>
  <c r="I53" i="3"/>
  <c r="L52" i="3"/>
  <c r="L54" i="3"/>
  <c r="L53" i="3"/>
  <c r="I54" i="2"/>
  <c r="I55" i="2" s="1"/>
  <c r="I56" i="2"/>
  <c r="I57" i="2" s="1"/>
  <c r="I58" i="2"/>
  <c r="O58" i="2"/>
  <c r="O56" i="2"/>
  <c r="O57" i="2" s="1"/>
  <c r="O54" i="2"/>
  <c r="O55" i="2" s="1"/>
  <c r="M58" i="2"/>
  <c r="M56" i="2"/>
  <c r="M57" i="2" s="1"/>
  <c r="M54" i="2"/>
  <c r="M55" i="2" s="1"/>
  <c r="S54" i="2"/>
  <c r="M78" i="2" s="1"/>
  <c r="H54" i="2"/>
  <c r="J65" i="2" s="1"/>
  <c r="H56" i="2"/>
  <c r="H57" i="2" s="1"/>
  <c r="H58" i="2"/>
  <c r="H59" i="2" s="1"/>
  <c r="N58" i="2"/>
  <c r="N56" i="2"/>
  <c r="N57" i="2" s="1"/>
  <c r="N54" i="2"/>
  <c r="N55" i="2" s="1"/>
  <c r="L58" i="2"/>
  <c r="L56" i="2"/>
  <c r="L57" i="2" s="1"/>
  <c r="L54" i="2"/>
  <c r="L55" i="2" s="1"/>
  <c r="J63" i="2"/>
  <c r="J58" i="2"/>
  <c r="J56" i="2"/>
  <c r="J57" i="2" s="1"/>
  <c r="J54" i="2"/>
  <c r="J55" i="2" s="1"/>
  <c r="N64" i="2"/>
  <c r="O66" i="2"/>
  <c r="K66" i="2"/>
  <c r="J64" i="2"/>
  <c r="O65" i="2"/>
  <c r="M65" i="2"/>
  <c r="K65" i="2"/>
  <c r="O64" i="2"/>
  <c r="M64" i="2"/>
  <c r="K77" i="2"/>
  <c r="K64" i="2"/>
  <c r="K63" i="2"/>
  <c r="K58" i="2"/>
  <c r="K56" i="2"/>
  <c r="K57" i="2" s="1"/>
  <c r="K54" i="2"/>
  <c r="K55" i="2" s="1"/>
  <c r="N66" i="2"/>
  <c r="L66" i="2"/>
  <c r="J66" i="2"/>
  <c r="I58" i="1"/>
  <c r="I54" i="1"/>
  <c r="I55" i="1" s="1"/>
  <c r="O58" i="1"/>
  <c r="O56" i="1"/>
  <c r="O57" i="1" s="1"/>
  <c r="O54" i="1"/>
  <c r="O55" i="1" s="1"/>
  <c r="M58" i="1"/>
  <c r="M56" i="1"/>
  <c r="M57" i="1" s="1"/>
  <c r="M54" i="1"/>
  <c r="M55" i="1" s="1"/>
  <c r="K58" i="1"/>
  <c r="K56" i="1"/>
  <c r="K57" i="1" s="1"/>
  <c r="K54" i="1"/>
  <c r="K55" i="1" s="1"/>
  <c r="L58" i="1"/>
  <c r="L59" i="1" s="1"/>
  <c r="L56" i="1"/>
  <c r="L57" i="1" s="1"/>
  <c r="L54" i="1"/>
  <c r="L55" i="1" s="1"/>
  <c r="N58" i="1"/>
  <c r="N56" i="1"/>
  <c r="N57" i="1" s="1"/>
  <c r="N54" i="1"/>
  <c r="N55" i="1" s="1"/>
  <c r="J58" i="1"/>
  <c r="J56" i="1"/>
  <c r="J57" i="1" s="1"/>
  <c r="J54" i="1"/>
  <c r="J55" i="1" s="1"/>
  <c r="S54" i="1"/>
  <c r="L79" i="1" s="1"/>
  <c r="H54" i="1"/>
  <c r="K63" i="1" s="1"/>
  <c r="H56" i="1"/>
  <c r="H57" i="1" s="1"/>
  <c r="H58" i="1"/>
  <c r="L76" i="2" l="1"/>
  <c r="J77" i="2"/>
  <c r="N79" i="2"/>
  <c r="I59" i="1"/>
  <c r="O77" i="2"/>
  <c r="K79" i="2"/>
  <c r="J79" i="2"/>
  <c r="K78" i="2"/>
  <c r="K85" i="2" s="1"/>
  <c r="M79" i="2"/>
  <c r="J76" i="2"/>
  <c r="N77" i="2"/>
  <c r="K76" i="2"/>
  <c r="K53" i="3"/>
  <c r="L79" i="2"/>
  <c r="H55" i="3"/>
  <c r="L55" i="3"/>
  <c r="N59" i="1"/>
  <c r="I55" i="3"/>
  <c r="G55" i="3"/>
  <c r="I59" i="2"/>
  <c r="K55" i="3"/>
  <c r="M55" i="3"/>
  <c r="J55" i="3"/>
  <c r="F55" i="3"/>
  <c r="K59" i="2"/>
  <c r="N59" i="2"/>
  <c r="O59" i="2"/>
  <c r="L59" i="2"/>
  <c r="J72" i="2"/>
  <c r="J71" i="2"/>
  <c r="J70" i="2"/>
  <c r="H55" i="2"/>
  <c r="H66" i="2"/>
  <c r="I63" i="2"/>
  <c r="I64" i="2"/>
  <c r="I66" i="2"/>
  <c r="I65" i="2"/>
  <c r="L65" i="2"/>
  <c r="M59" i="2"/>
  <c r="H79" i="2"/>
  <c r="I77" i="2"/>
  <c r="I78" i="2"/>
  <c r="I79" i="2"/>
  <c r="I76" i="2"/>
  <c r="L78" i="2"/>
  <c r="M63" i="2"/>
  <c r="M77" i="2"/>
  <c r="O78" i="2"/>
  <c r="O79" i="2"/>
  <c r="N63" i="2"/>
  <c r="L64" i="2"/>
  <c r="N65" i="2"/>
  <c r="M76" i="2"/>
  <c r="N76" i="2"/>
  <c r="L77" i="2"/>
  <c r="L83" i="2" s="1"/>
  <c r="N78" i="2"/>
  <c r="H77" i="2"/>
  <c r="H65" i="2"/>
  <c r="K72" i="2"/>
  <c r="K71" i="2"/>
  <c r="K70" i="2"/>
  <c r="L63" i="2"/>
  <c r="H76" i="2"/>
  <c r="H64" i="2"/>
  <c r="H78" i="2"/>
  <c r="O63" i="2"/>
  <c r="M66" i="2"/>
  <c r="J59" i="2"/>
  <c r="H63" i="2"/>
  <c r="J78" i="2"/>
  <c r="O76" i="2"/>
  <c r="M59" i="1"/>
  <c r="K66" i="1"/>
  <c r="K64" i="1"/>
  <c r="H59" i="1"/>
  <c r="K79" i="1"/>
  <c r="K77" i="1"/>
  <c r="M78" i="1"/>
  <c r="J59" i="1"/>
  <c r="L76" i="1"/>
  <c r="J76" i="1"/>
  <c r="M77" i="1"/>
  <c r="O59" i="1"/>
  <c r="K65" i="1"/>
  <c r="H63" i="1"/>
  <c r="M66" i="1"/>
  <c r="L64" i="1"/>
  <c r="N78" i="1"/>
  <c r="M76" i="1"/>
  <c r="K78" i="1"/>
  <c r="H76" i="1"/>
  <c r="M79" i="1"/>
  <c r="L77" i="1"/>
  <c r="M64" i="1"/>
  <c r="H65" i="1"/>
  <c r="K59" i="1"/>
  <c r="H78" i="1"/>
  <c r="H55" i="1"/>
  <c r="I63" i="1"/>
  <c r="I65" i="1"/>
  <c r="I66" i="1"/>
  <c r="H66" i="1"/>
  <c r="I64" i="1"/>
  <c r="O79" i="1"/>
  <c r="O66" i="1"/>
  <c r="J65" i="1"/>
  <c r="L66" i="1"/>
  <c r="K76" i="1"/>
  <c r="J66" i="1"/>
  <c r="O65" i="1"/>
  <c r="N64" i="1"/>
  <c r="N63" i="1"/>
  <c r="J78" i="1"/>
  <c r="O63" i="1"/>
  <c r="M65" i="1"/>
  <c r="H64" i="1"/>
  <c r="I78" i="1"/>
  <c r="I79" i="1"/>
  <c r="H79" i="1"/>
  <c r="I76" i="1"/>
  <c r="I77" i="1"/>
  <c r="H77" i="1"/>
  <c r="J79" i="1"/>
  <c r="O78" i="1"/>
  <c r="N77" i="1"/>
  <c r="N76" i="1"/>
  <c r="L65" i="1"/>
  <c r="N66" i="1"/>
  <c r="O76" i="1"/>
  <c r="J64" i="1"/>
  <c r="L78" i="1"/>
  <c r="L83" i="1" s="1"/>
  <c r="N79" i="1"/>
  <c r="O64" i="1"/>
  <c r="J63" i="1"/>
  <c r="J77" i="1"/>
  <c r="L63" i="1"/>
  <c r="N65" i="1"/>
  <c r="M63" i="1"/>
  <c r="O77" i="1"/>
  <c r="K83" i="2" l="1"/>
  <c r="K84" i="2"/>
  <c r="J85" i="2"/>
  <c r="L85" i="2"/>
  <c r="J83" i="1"/>
  <c r="K70" i="1"/>
  <c r="L84" i="2"/>
  <c r="K86" i="2"/>
  <c r="L86" i="2"/>
  <c r="K73" i="2"/>
  <c r="H83" i="2"/>
  <c r="H84" i="2"/>
  <c r="H85" i="2"/>
  <c r="J83" i="2"/>
  <c r="J86" i="2" s="1"/>
  <c r="I72" i="2"/>
  <c r="I71" i="2"/>
  <c r="I70" i="2"/>
  <c r="I85" i="2"/>
  <c r="I84" i="2"/>
  <c r="I83" i="2"/>
  <c r="H70" i="2"/>
  <c r="H72" i="2"/>
  <c r="H73" i="2" s="1"/>
  <c r="H71" i="2"/>
  <c r="L72" i="2"/>
  <c r="L71" i="2"/>
  <c r="L70" i="2"/>
  <c r="N85" i="2"/>
  <c r="N84" i="2"/>
  <c r="N83" i="2"/>
  <c r="M72" i="2"/>
  <c r="M71" i="2"/>
  <c r="M70" i="2"/>
  <c r="J84" i="2"/>
  <c r="O85" i="2"/>
  <c r="O84" i="2"/>
  <c r="O83" i="2"/>
  <c r="M85" i="2"/>
  <c r="M84" i="2"/>
  <c r="M83" i="2"/>
  <c r="O72" i="2"/>
  <c r="O71" i="2"/>
  <c r="O70" i="2"/>
  <c r="N72" i="2"/>
  <c r="N71" i="2"/>
  <c r="N70" i="2"/>
  <c r="J73" i="2"/>
  <c r="K71" i="1"/>
  <c r="K72" i="1"/>
  <c r="K73" i="1" s="1"/>
  <c r="L85" i="1"/>
  <c r="L86" i="1" s="1"/>
  <c r="J85" i="1"/>
  <c r="J86" i="1" s="1"/>
  <c r="M72" i="1"/>
  <c r="M71" i="1"/>
  <c r="M70" i="1"/>
  <c r="O72" i="1"/>
  <c r="O71" i="1"/>
  <c r="O70" i="1"/>
  <c r="J84" i="1"/>
  <c r="O85" i="1"/>
  <c r="O84" i="1"/>
  <c r="O83" i="1"/>
  <c r="M85" i="1"/>
  <c r="M84" i="1"/>
  <c r="M83" i="1"/>
  <c r="K85" i="1"/>
  <c r="K84" i="1"/>
  <c r="K83" i="1"/>
  <c r="I72" i="1"/>
  <c r="I71" i="1"/>
  <c r="I70" i="1"/>
  <c r="L72" i="1"/>
  <c r="L71" i="1"/>
  <c r="L70" i="1"/>
  <c r="N72" i="1"/>
  <c r="N71" i="1"/>
  <c r="N70" i="1"/>
  <c r="H70" i="1"/>
  <c r="H71" i="1"/>
  <c r="H72" i="1"/>
  <c r="J72" i="1"/>
  <c r="J71" i="1"/>
  <c r="J70" i="1"/>
  <c r="N85" i="1"/>
  <c r="N84" i="1"/>
  <c r="N83" i="1"/>
  <c r="L84" i="1"/>
  <c r="H83" i="1"/>
  <c r="H85" i="1"/>
  <c r="H84" i="1"/>
  <c r="I85" i="1"/>
  <c r="I84" i="1"/>
  <c r="I83" i="1"/>
  <c r="H86" i="2" l="1"/>
  <c r="O73" i="2"/>
  <c r="L73" i="2"/>
  <c r="I73" i="2"/>
  <c r="M73" i="2"/>
  <c r="M86" i="2"/>
  <c r="N73" i="2"/>
  <c r="N86" i="2"/>
  <c r="O86" i="2"/>
  <c r="I86" i="2"/>
  <c r="I86" i="1"/>
  <c r="N73" i="1"/>
  <c r="K86" i="1"/>
  <c r="H86" i="1"/>
  <c r="M86" i="1"/>
  <c r="M73" i="1"/>
  <c r="N86" i="1"/>
  <c r="O86" i="1"/>
  <c r="J73" i="1"/>
  <c r="H73" i="1"/>
  <c r="L73" i="1"/>
  <c r="O73" i="1"/>
  <c r="I73" i="1"/>
</calcChain>
</file>

<file path=xl/sharedStrings.xml><?xml version="1.0" encoding="utf-8"?>
<sst xmlns="http://schemas.openxmlformats.org/spreadsheetml/2006/main" count="263" uniqueCount="62">
  <si>
    <t>version,4</t>
  </si>
  <si>
    <t>ProtocolHeader</t>
  </si>
  <si>
    <t>,Version,1.0,Label,MTT_d43,ReaderType,0,DateRead,4/27/2020 11:16:42 PM,InstrumentSN,SN: 512734004,</t>
  </si>
  <si>
    <t xml:space="preserve">,Result,0,Prefix,2b_Btz,WellMap,0007FE7FE7FE7FE7FE7FE000,RefWellMap,000000000000000000000000,RunCount,1,Kinetics,False,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</si>
  <si>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</si>
  <si>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</si>
  <si>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</si>
  <si>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</si>
  <si>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</si>
  <si>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</si>
  <si>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,B,X,0.05616694,0.05679199,0.06074552,0.06459341,0.06110853,0.06103282,0.06189711,0.05991181,0.05995308,0.06249251,X</t>
  </si>
  <si>
    <t>,C,X,0.05643018,0.2175695,0.230178,0.2222829,0.2263518,0.2069621,0.2008694,0.2241955,0.2036315,0.1044606,X</t>
  </si>
  <si>
    <t>,D,X,0.058716,0.2128529,0.193893,0.1945053,0.2054981,0.1820035,0.2006638,0.2021066,0.1868372,0.1091433,X</t>
  </si>
  <si>
    <t>,E,X,0.05802242,0.182105,0.1714454,0.1836239,0.189052,0.2052722,0.1870142,0.193166,0.2167426,0.1014112,X</t>
  </si>
  <si>
    <t>,F,X,0.05571452,0.2035938,0.1934371,0.1879543,0.1863034,0.1888805,0.1962039,0.2154258,0.1935125,0.0550397,X</t>
  </si>
  <si>
    <t>,G,X,0.05561524,0.0558606,0.05543886,0.05823623,0.05641382,0.05568533,0.05800712,0.05690674,0.05913619,0.0605257,X</t>
  </si>
  <si>
    <t>,H,X,X,X,X,X,X,X,X,X,X,X,X</t>
  </si>
  <si>
    <t>_x000B_</t>
  </si>
  <si>
    <t>,Version,1,Label,CytoTox-Fluor,ReaderType,2,DateRead,4/27/2020 2:25:42 AM,InstrumentSN,SN: 512734004,FluoOpticalKitID,PN:9300-046 SN:31000001DD35142D SIG:BLUE,</t>
  </si>
  <si>
    <t xml:space="preserve">,Result,0,Prefix,2b_Btz4,WellMap,0000003FE3FE3FE3FE000000,RunCount,1,Kinetics,False, </t>
  </si>
  <si>
    <t>,Read 1</t>
  </si>
  <si>
    <t>,B,X,X,X,X,X,X,X,X,X,X,X,X</t>
  </si>
  <si>
    <t>,C,X,X,3494.85,3759.33,3479.15,3755.41,4398.59,4301.96,3977.6,4747.74,2152.7,X</t>
  </si>
  <si>
    <t>,D,X,X,3665.01,3960.87,3563.66,3764.79,4520.59,4164.63,3685.05,4045.82,2245.23,X</t>
  </si>
  <si>
    <t>,E,X,X,3439.99,3941.66,3644.66,3693.13,4326.83,4350.31,4153.11,3882.29,2298.2,X</t>
  </si>
  <si>
    <t>,F,X,X,3802.47,3698.42,4286.58,3973.63,4827.89,4424.74,4338.61,4227.19,538.835,X</t>
  </si>
  <si>
    <t>,G,X,X,X,X,X,X,X,X,X,X,X,X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</si>
  <si>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</si>
  <si>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</si>
  <si>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</si>
  <si>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</si>
  <si>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</si>
  <si>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</si>
  <si>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</si>
  <si>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</si>
  <si>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</si>
  <si>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</si>
  <si>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</si>
  <si>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</si>
  <si>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</si>
  <si>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</si>
  <si>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</si>
  <si>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</si>
  <si>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43d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</si>
  <si>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</si>
  <si>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</si>
  <si>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</si>
  <si>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</si>
  <si>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</si>
  <si>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</si>
  <si>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</si>
  <si>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</si>
  <si>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</si>
  <si>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</si>
  <si>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</si>
  <si>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</si>
  <si>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Cytotox</t>
  </si>
  <si>
    <t>Vehicle pooled</t>
  </si>
  <si>
    <t>% of Vehicle</t>
  </si>
  <si>
    <t>Bortezomib in DMSO</t>
  </si>
  <si>
    <t>iPSC_DSN_004b_20200125(1)</t>
  </si>
  <si>
    <t>15) Exp_20200425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</si>
</sst>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18" fillId="0" borderId="0" xfId="0" applyFont="1" applyBorder="1"/>
    <xf numFmtId="0" fontId="0" fillId="0" borderId="0" xfId="0" applyBorder="1"/>
    <xf numFmtId="0" fontId="0" fillId="0" borderId="1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95251</xdr:colOff>
      <xdr:row>1</xdr:row>
      <xdr:rowOff>28575</xdr:rowOff>
    </xdr:from>
    <xdr:to>
      <xdr:col>16</xdr:col>
      <xdr:colOff>314326</xdr:colOff>
      <xdr:row>20</xdr:row>
      <xdr:rowOff>2381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8314136" y="-379810"/>
          <a:ext cx="3593306" cy="4791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9526</xdr:colOff>
      <xdr:row>2</xdr:row>
      <xdr:rowOff>47625</xdr:rowOff>
    </xdr:from>
    <xdr:to>
      <xdr:col>13</xdr:col>
      <xdr:colOff>228601</xdr:colOff>
      <xdr:row>21</xdr:row>
      <xdr:rowOff>21431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942411" y="-170260"/>
          <a:ext cx="3593306" cy="4791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504825</xdr:colOff>
      <xdr:row>0</xdr:row>
      <xdr:rowOff>76204</xdr:rowOff>
    </xdr:from>
    <xdr:to>
      <xdr:col>10</xdr:col>
      <xdr:colOff>250825</xdr:colOff>
      <xdr:row>17</xdr:row>
      <xdr:rowOff>104778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4084AD7-836B-48AC-A1A6-258FF1880C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097338" y="-468309"/>
          <a:ext cx="3267074" cy="43561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323850</xdr:colOff>
          <xdr:row>0</xdr:row>
          <xdr:rowOff>95249</xdr:rowOff>
        </xdr:from>
        <xdr:to>
          <xdr:col>15</xdr:col>
          <xdr:colOff>629692</xdr:colOff>
          <xdr:row>17</xdr:row>
          <xdr:rowOff>85724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1A27AA7B-EB94-4167-B7D2-B619481B5E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workbookViewId="0">
      <selection activeCell="A25" sqref="A25:C3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/>
      <c r="S22" s="22"/>
      <c r="T22" s="22"/>
    </row>
    <row r="23" spans="1:20" x14ac:dyDescent="0.25">
      <c r="C23" s="4"/>
      <c r="S23" s="22"/>
      <c r="T23" s="22"/>
    </row>
    <row r="24" spans="1:20" x14ac:dyDescent="0.25">
      <c r="C24" s="4"/>
      <c r="S24" s="22"/>
      <c r="T24" s="22"/>
    </row>
    <row r="25" spans="1:20" x14ac:dyDescent="0.25">
      <c r="A25" s="1" t="s">
        <v>61</v>
      </c>
      <c r="D25" s="3"/>
      <c r="E25" s="3"/>
      <c r="F25" s="2"/>
      <c r="G25" s="2"/>
      <c r="H25" s="2" t="s">
        <v>31</v>
      </c>
      <c r="I25" s="2" t="s">
        <v>32</v>
      </c>
      <c r="J25" s="2" t="s">
        <v>33</v>
      </c>
      <c r="K25" s="2" t="s">
        <v>34</v>
      </c>
      <c r="L25" s="2" t="s">
        <v>35</v>
      </c>
      <c r="M25" s="2" t="s">
        <v>36</v>
      </c>
      <c r="N25" s="2" t="s">
        <v>37</v>
      </c>
      <c r="O25" s="2" t="s">
        <v>38</v>
      </c>
      <c r="P25" s="2" t="s">
        <v>39</v>
      </c>
      <c r="Q25" s="2"/>
      <c r="R25" s="3"/>
      <c r="S25" s="22"/>
      <c r="T25" s="22"/>
    </row>
    <row r="26" spans="1:20" x14ac:dyDescent="0.25">
      <c r="A26" t="s">
        <v>40</v>
      </c>
      <c r="C26" t="s">
        <v>60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22"/>
    </row>
    <row r="27" spans="1:20" x14ac:dyDescent="0.25">
      <c r="A27" t="s">
        <v>41</v>
      </c>
      <c r="C27" s="4">
        <v>43855</v>
      </c>
      <c r="D27" s="3"/>
      <c r="E27" s="3"/>
      <c r="F27" s="5"/>
      <c r="G27" s="5">
        <v>5.6166939999999999E-2</v>
      </c>
      <c r="H27" s="5">
        <v>5.6791990000000001E-2</v>
      </c>
      <c r="I27" s="5">
        <v>6.0745519999999997E-2</v>
      </c>
      <c r="J27" s="5">
        <v>6.4593410000000004E-2</v>
      </c>
      <c r="K27" s="5">
        <v>6.1108530000000001E-2</v>
      </c>
      <c r="L27" s="5">
        <v>6.1032820000000002E-2</v>
      </c>
      <c r="M27" s="5">
        <v>6.1897109999999998E-2</v>
      </c>
      <c r="N27" s="5">
        <v>5.9911810000000003E-2</v>
      </c>
      <c r="O27" s="5">
        <v>5.9953079999999999E-2</v>
      </c>
      <c r="P27" s="5">
        <v>6.2492510000000001E-2</v>
      </c>
      <c r="Q27" s="5"/>
      <c r="R27" s="3"/>
      <c r="S27" s="22"/>
      <c r="T27" s="22"/>
    </row>
    <row r="28" spans="1:20" x14ac:dyDescent="0.25">
      <c r="A28" t="s">
        <v>42</v>
      </c>
      <c r="C28" t="s">
        <v>43</v>
      </c>
      <c r="D28" s="3"/>
      <c r="E28" s="3"/>
      <c r="F28" s="5"/>
      <c r="G28" s="5">
        <v>5.6430180000000003E-2</v>
      </c>
      <c r="H28" s="6">
        <v>0.2175695</v>
      </c>
      <c r="I28" s="7">
        <v>0.23017799999999999</v>
      </c>
      <c r="J28" s="7">
        <v>0.22228290000000001</v>
      </c>
      <c r="K28" s="7">
        <v>0.22635179999999999</v>
      </c>
      <c r="L28" s="7">
        <v>0.20696210000000001</v>
      </c>
      <c r="M28" s="7">
        <v>0.2008694</v>
      </c>
      <c r="N28" s="7">
        <v>0.22419549999999999</v>
      </c>
      <c r="O28" s="7">
        <v>0.20363149999999999</v>
      </c>
      <c r="P28" s="8">
        <v>0.1044606</v>
      </c>
      <c r="Q28" s="5"/>
      <c r="R28" s="3"/>
    </row>
    <row r="29" spans="1:20" x14ac:dyDescent="0.25">
      <c r="A29" t="s">
        <v>44</v>
      </c>
      <c r="C29" t="s">
        <v>59</v>
      </c>
      <c r="D29" s="3"/>
      <c r="E29" s="3"/>
      <c r="F29" s="5"/>
      <c r="G29" s="5">
        <v>5.8715999999999997E-2</v>
      </c>
      <c r="H29" s="9">
        <v>0.21285290000000001</v>
      </c>
      <c r="I29" s="5">
        <v>0.19389300000000001</v>
      </c>
      <c r="J29" s="5">
        <v>0.19450529999999999</v>
      </c>
      <c r="K29" s="5">
        <v>0.20549809999999999</v>
      </c>
      <c r="L29" s="5">
        <v>0.18200350000000001</v>
      </c>
      <c r="M29" s="5">
        <v>0.2006638</v>
      </c>
      <c r="N29" s="5">
        <v>0.2021066</v>
      </c>
      <c r="O29" s="5">
        <v>0.18683720000000001</v>
      </c>
      <c r="P29" s="10">
        <v>0.1091433</v>
      </c>
      <c r="Q29" s="5"/>
      <c r="R29" s="3"/>
    </row>
    <row r="30" spans="1:20" x14ac:dyDescent="0.25">
      <c r="A30" t="s">
        <v>28</v>
      </c>
      <c r="C30" s="4">
        <v>43946</v>
      </c>
      <c r="D30" s="3"/>
      <c r="E30" s="3"/>
      <c r="F30" s="5"/>
      <c r="G30" s="5">
        <v>5.8022419999999998E-2</v>
      </c>
      <c r="H30" s="9">
        <v>0.18210499999999999</v>
      </c>
      <c r="I30" s="5">
        <v>0.1714454</v>
      </c>
      <c r="J30" s="5">
        <v>0.18362390000000001</v>
      </c>
      <c r="K30" s="5">
        <v>0.189052</v>
      </c>
      <c r="L30" s="5">
        <v>0.20527219999999999</v>
      </c>
      <c r="M30" s="5">
        <v>0.18701419999999999</v>
      </c>
      <c r="N30" s="5">
        <v>0.193166</v>
      </c>
      <c r="O30" s="5">
        <v>0.21674260000000001</v>
      </c>
      <c r="P30" s="10">
        <v>0.10141120000000001</v>
      </c>
      <c r="Q30" s="5"/>
      <c r="R30" s="3"/>
    </row>
    <row r="31" spans="1:20" x14ac:dyDescent="0.25">
      <c r="A31" t="s">
        <v>29</v>
      </c>
      <c r="C31" t="s">
        <v>30</v>
      </c>
      <c r="D31" s="3"/>
      <c r="E31" s="3"/>
      <c r="F31" s="5"/>
      <c r="G31" s="5">
        <v>5.5714519999999997E-2</v>
      </c>
      <c r="H31" s="11">
        <v>0.20359379999999999</v>
      </c>
      <c r="I31" s="12">
        <v>0.1934371</v>
      </c>
      <c r="J31" s="12">
        <v>0.18795429999999999</v>
      </c>
      <c r="K31" s="12">
        <v>0.18630340000000001</v>
      </c>
      <c r="L31" s="12">
        <v>0.18888050000000001</v>
      </c>
      <c r="M31" s="12">
        <v>0.19620389999999999</v>
      </c>
      <c r="N31" s="12">
        <v>0.2154258</v>
      </c>
      <c r="O31" s="12">
        <v>0.1935125</v>
      </c>
      <c r="P31" s="13">
        <v>5.5039699999999997E-2</v>
      </c>
      <c r="Q31" s="5"/>
      <c r="R31" s="3"/>
    </row>
    <row r="32" spans="1:20" x14ac:dyDescent="0.25">
      <c r="A32" s="1" t="s">
        <v>45</v>
      </c>
      <c r="D32" s="3"/>
      <c r="E32" s="3"/>
      <c r="F32" s="3"/>
      <c r="G32" s="3">
        <v>5.5615240000000003E-2</v>
      </c>
      <c r="H32" s="3">
        <v>5.5860600000000003E-2</v>
      </c>
      <c r="I32" s="3">
        <v>5.543886E-2</v>
      </c>
      <c r="J32" s="3">
        <v>5.823623E-2</v>
      </c>
      <c r="K32" s="3">
        <v>5.6413820000000003E-2</v>
      </c>
      <c r="L32" s="3">
        <v>5.5685329999999998E-2</v>
      </c>
      <c r="M32" s="3">
        <v>5.8007120000000002E-2</v>
      </c>
      <c r="N32" s="3">
        <v>5.6906739999999997E-2</v>
      </c>
      <c r="O32" s="3">
        <v>5.9136189999999998E-2</v>
      </c>
      <c r="P32" s="3">
        <v>6.0525700000000002E-2</v>
      </c>
      <c r="Q32" s="3"/>
      <c r="R32" s="3"/>
    </row>
    <row r="33" spans="2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46</v>
      </c>
      <c r="G35" s="3"/>
      <c r="H35" s="16">
        <f t="shared" ref="H35:M35" si="0">AVERAGE(H28:H31)</f>
        <v>0.2040303</v>
      </c>
      <c r="I35" s="3">
        <f t="shared" si="0"/>
        <v>0.19723837499999999</v>
      </c>
      <c r="J35" s="3">
        <f t="shared" si="0"/>
        <v>0.19709160000000001</v>
      </c>
      <c r="K35" s="3">
        <f t="shared" si="0"/>
        <v>0.201801325</v>
      </c>
      <c r="L35" s="3">
        <f t="shared" si="0"/>
        <v>0.19577957500000001</v>
      </c>
      <c r="M35" s="3">
        <f t="shared" si="0"/>
        <v>0.19618782500000001</v>
      </c>
      <c r="N35" s="3">
        <f>AVERAGE(N28:N31)</f>
        <v>0.20872347499999999</v>
      </c>
      <c r="O35" s="3">
        <f>AVERAGE(O28:O31)</f>
        <v>0.20018095</v>
      </c>
      <c r="P35" s="3">
        <f>AVERAGE(P28:P30)</f>
        <v>0.10500503333333333</v>
      </c>
      <c r="Q35" s="3"/>
      <c r="R35" s="3"/>
    </row>
    <row r="36" spans="2:18" x14ac:dyDescent="0.25">
      <c r="B36" s="14"/>
      <c r="D36" s="3"/>
      <c r="E36" s="3"/>
      <c r="F36" s="3" t="s">
        <v>47</v>
      </c>
      <c r="G36" s="3"/>
      <c r="H36" s="3">
        <f>H35/1000</f>
        <v>2.040303E-4</v>
      </c>
      <c r="I36" s="3">
        <f t="shared" ref="I36:P36" si="1">I35/1000</f>
        <v>1.9723837499999999E-4</v>
      </c>
      <c r="J36" s="3">
        <f t="shared" si="1"/>
        <v>1.970916E-4</v>
      </c>
      <c r="K36" s="3">
        <f t="shared" si="1"/>
        <v>2.0180132499999999E-4</v>
      </c>
      <c r="L36" s="3">
        <f t="shared" si="1"/>
        <v>1.9577957500000002E-4</v>
      </c>
      <c r="M36" s="3">
        <f t="shared" si="1"/>
        <v>1.9618782500000002E-4</v>
      </c>
      <c r="N36" s="3">
        <f t="shared" si="1"/>
        <v>2.0872347499999999E-4</v>
      </c>
      <c r="O36" s="3">
        <f t="shared" si="1"/>
        <v>2.0018095E-4</v>
      </c>
      <c r="P36" s="3">
        <f t="shared" si="1"/>
        <v>1.0500503333333333E-4</v>
      </c>
      <c r="Q36" s="3"/>
      <c r="R36" s="3"/>
    </row>
    <row r="37" spans="2:18" x14ac:dyDescent="0.25">
      <c r="B37" s="14"/>
      <c r="D37" s="3"/>
      <c r="E37" s="3"/>
      <c r="F37" s="3" t="s">
        <v>48</v>
      </c>
      <c r="G37" s="3"/>
      <c r="H37" s="3">
        <f>MEDIAN(H28:H31)</f>
        <v>0.20822335</v>
      </c>
      <c r="I37" s="3">
        <f t="shared" ref="I37:P37" si="2">MEDIAN(I28:I31)</f>
        <v>0.19366505000000001</v>
      </c>
      <c r="J37" s="3">
        <f t="shared" si="2"/>
        <v>0.19122980000000001</v>
      </c>
      <c r="K37" s="3">
        <f t="shared" si="2"/>
        <v>0.19727505000000001</v>
      </c>
      <c r="L37" s="3">
        <f t="shared" si="2"/>
        <v>0.19707635000000001</v>
      </c>
      <c r="M37" s="3">
        <f t="shared" si="2"/>
        <v>0.19843384999999999</v>
      </c>
      <c r="N37" s="3">
        <f t="shared" si="2"/>
        <v>0.20876620000000001</v>
      </c>
      <c r="O37" s="3">
        <f t="shared" si="2"/>
        <v>0.198572</v>
      </c>
      <c r="P37" s="3">
        <f t="shared" si="2"/>
        <v>0.1029359</v>
      </c>
      <c r="Q37" s="3"/>
      <c r="R37" s="3"/>
    </row>
    <row r="38" spans="2:18" x14ac:dyDescent="0.25">
      <c r="B38" s="17"/>
      <c r="D38" s="3"/>
      <c r="E38" s="3"/>
      <c r="F38" s="3" t="s">
        <v>49</v>
      </c>
      <c r="G38" s="3"/>
      <c r="H38" s="3">
        <f>H37/1000</f>
        <v>2.0822335000000001E-4</v>
      </c>
      <c r="I38" s="3">
        <f t="shared" ref="I38:P38" si="3">I37/1000</f>
        <v>1.9366505E-4</v>
      </c>
      <c r="J38" s="3">
        <f t="shared" si="3"/>
        <v>1.9122980000000001E-4</v>
      </c>
      <c r="K38" s="3">
        <f t="shared" si="3"/>
        <v>1.9727505E-4</v>
      </c>
      <c r="L38" s="3">
        <f t="shared" si="3"/>
        <v>1.9707635000000001E-4</v>
      </c>
      <c r="M38" s="3">
        <f t="shared" si="3"/>
        <v>1.9843384999999999E-4</v>
      </c>
      <c r="N38" s="3">
        <f t="shared" si="3"/>
        <v>2.087662E-4</v>
      </c>
      <c r="O38" s="3">
        <f t="shared" si="3"/>
        <v>1.98572E-4</v>
      </c>
      <c r="P38" s="3">
        <f t="shared" si="3"/>
        <v>1.029359E-4</v>
      </c>
      <c r="Q38" s="3"/>
      <c r="R38" s="3"/>
    </row>
    <row r="39" spans="2:18" x14ac:dyDescent="0.25">
      <c r="B39" s="14"/>
      <c r="C39" s="14"/>
      <c r="D39" s="3"/>
      <c r="E39" s="3"/>
      <c r="F39" s="3" t="s">
        <v>50</v>
      </c>
      <c r="G39" s="3"/>
      <c r="H39" s="3">
        <f>STDEV(H28:H31)</f>
        <v>1.5727444375358644E-2</v>
      </c>
      <c r="I39" s="3">
        <f t="shared" ref="I39:P39" si="4">STDEV(I28:I31)</f>
        <v>2.4330623228129112E-2</v>
      </c>
      <c r="J39" s="3">
        <f t="shared" si="4"/>
        <v>1.7379679110578156E-2</v>
      </c>
      <c r="K39" s="3">
        <f t="shared" si="4"/>
        <v>1.8431159625188168E-2</v>
      </c>
      <c r="L39" s="3">
        <f t="shared" si="4"/>
        <v>1.2281914522683336E-2</v>
      </c>
      <c r="M39" s="3">
        <f t="shared" si="4"/>
        <v>6.4834957321777218E-3</v>
      </c>
      <c r="N39" s="3">
        <f t="shared" si="4"/>
        <v>1.3785533252260014E-2</v>
      </c>
      <c r="O39" s="3">
        <f t="shared" si="4"/>
        <v>1.302201258753807E-2</v>
      </c>
      <c r="P39" s="3">
        <f t="shared" si="4"/>
        <v>2.5184242414785198E-2</v>
      </c>
      <c r="Q39" s="3"/>
      <c r="R39" s="3"/>
    </row>
    <row r="40" spans="2:18" x14ac:dyDescent="0.25">
      <c r="D40" s="3"/>
      <c r="E40" s="3"/>
      <c r="F40" s="3" t="s">
        <v>51</v>
      </c>
      <c r="G40" s="3"/>
      <c r="H40" s="3">
        <f>H39/H35*100</f>
        <v>7.7083866344158896</v>
      </c>
      <c r="I40" s="3">
        <f t="shared" ref="I40:P40" si="5">I39/I35*100</f>
        <v>12.33564372456887</v>
      </c>
      <c r="J40" s="3">
        <f t="shared" si="5"/>
        <v>8.8180719576979207</v>
      </c>
      <c r="K40" s="3">
        <f t="shared" si="5"/>
        <v>9.1333194294874751</v>
      </c>
      <c r="L40" s="3">
        <f t="shared" si="5"/>
        <v>6.2733380245019603</v>
      </c>
      <c r="M40" s="3">
        <f t="shared" si="5"/>
        <v>3.3047390846897464</v>
      </c>
      <c r="N40" s="3">
        <f t="shared" si="5"/>
        <v>6.6046874949068455</v>
      </c>
      <c r="O40" s="3">
        <f t="shared" si="5"/>
        <v>6.5051207857381392</v>
      </c>
      <c r="P40" s="3">
        <f t="shared" si="5"/>
        <v>23.983843074302026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52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31</v>
      </c>
      <c r="I44" s="2" t="s">
        <v>32</v>
      </c>
      <c r="J44" s="2" t="s">
        <v>33</v>
      </c>
      <c r="K44" s="2" t="s">
        <v>34</v>
      </c>
      <c r="L44" s="2" t="s">
        <v>35</v>
      </c>
      <c r="M44" s="2" t="s">
        <v>36</v>
      </c>
      <c r="N44" s="2" t="s">
        <v>37</v>
      </c>
      <c r="O44" s="2" t="s">
        <v>38</v>
      </c>
      <c r="P44" s="2" t="s">
        <v>39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0.11256446666666667</v>
      </c>
      <c r="I47" s="3">
        <f t="shared" ref="I47:N47" si="6">I28-$P$35</f>
        <v>0.12517296666666666</v>
      </c>
      <c r="J47" s="3">
        <f t="shared" si="6"/>
        <v>0.11727786666666667</v>
      </c>
      <c r="K47" s="3">
        <f t="shared" si="6"/>
        <v>0.12134676666666666</v>
      </c>
      <c r="L47" s="3">
        <f t="shared" si="6"/>
        <v>0.10195706666666668</v>
      </c>
      <c r="M47" s="3">
        <f t="shared" si="6"/>
        <v>9.5864366666666673E-2</v>
      </c>
      <c r="N47" s="3">
        <f t="shared" si="6"/>
        <v>0.11919046666666666</v>
      </c>
      <c r="O47" s="3">
        <f>O28-$P$35</f>
        <v>9.8626466666666662E-2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0.10784786666666668</v>
      </c>
      <c r="I48" s="3">
        <f t="shared" si="7"/>
        <v>8.8887966666666679E-2</v>
      </c>
      <c r="J48" s="3">
        <f t="shared" si="7"/>
        <v>8.9500266666666661E-2</v>
      </c>
      <c r="K48" s="3">
        <f t="shared" si="7"/>
        <v>0.10049306666666666</v>
      </c>
      <c r="L48" s="3">
        <f t="shared" si="7"/>
        <v>7.6998466666666682E-2</v>
      </c>
      <c r="M48" s="3">
        <f t="shared" si="7"/>
        <v>9.5658766666666672E-2</v>
      </c>
      <c r="N48" s="3">
        <f t="shared" si="7"/>
        <v>9.7101566666666667E-2</v>
      </c>
      <c r="O48" s="3">
        <f t="shared" si="7"/>
        <v>8.1832166666666678E-2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7.7099966666666658E-2</v>
      </c>
      <c r="I49" s="3">
        <f t="shared" si="7"/>
        <v>6.6440366666666667E-2</v>
      </c>
      <c r="J49" s="3">
        <f t="shared" si="7"/>
        <v>7.8618866666666676E-2</v>
      </c>
      <c r="K49" s="3">
        <f t="shared" si="7"/>
        <v>8.4046966666666667E-2</v>
      </c>
      <c r="L49" s="3">
        <f>L30-$P$35</f>
        <v>0.10026716666666666</v>
      </c>
      <c r="M49" s="3">
        <f t="shared" si="7"/>
        <v>8.2009166666666661E-2</v>
      </c>
      <c r="N49" s="3">
        <f t="shared" si="7"/>
        <v>8.8160966666666674E-2</v>
      </c>
      <c r="O49" s="3">
        <f>O30-$P$35</f>
        <v>0.11173756666666668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9.8588766666666661E-2</v>
      </c>
      <c r="I50" s="3">
        <f t="shared" si="7"/>
        <v>8.843206666666667E-2</v>
      </c>
      <c r="J50" s="3">
        <f t="shared" si="7"/>
        <v>8.294926666666666E-2</v>
      </c>
      <c r="K50" s="3">
        <f t="shared" si="7"/>
        <v>8.1298366666666677E-2</v>
      </c>
      <c r="L50" s="3">
        <f t="shared" si="7"/>
        <v>8.3875466666666676E-2</v>
      </c>
      <c r="M50" s="3">
        <f t="shared" si="7"/>
        <v>9.1198866666666656E-2</v>
      </c>
      <c r="N50" s="3">
        <f t="shared" si="7"/>
        <v>0.11042076666666667</v>
      </c>
      <c r="O50" s="3">
        <f t="shared" si="7"/>
        <v>8.8507466666666673E-2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31</v>
      </c>
      <c r="I53" s="2" t="s">
        <v>32</v>
      </c>
      <c r="J53" s="2" t="s">
        <v>33</v>
      </c>
      <c r="K53" s="2" t="s">
        <v>34</v>
      </c>
      <c r="L53" s="2" t="s">
        <v>35</v>
      </c>
      <c r="M53" s="2" t="s">
        <v>36</v>
      </c>
      <c r="N53" s="2" t="s">
        <v>37</v>
      </c>
      <c r="O53" s="2" t="s">
        <v>38</v>
      </c>
      <c r="P53" s="2" t="s">
        <v>39</v>
      </c>
      <c r="Q53" s="2"/>
      <c r="R53" s="3"/>
      <c r="S53" s="18" t="s">
        <v>53</v>
      </c>
      <c r="T53" s="19"/>
    </row>
    <row r="54" spans="4:20" x14ac:dyDescent="0.25">
      <c r="D54" s="3"/>
      <c r="E54" s="3"/>
      <c r="F54" s="3" t="s">
        <v>46</v>
      </c>
      <c r="G54" s="3"/>
      <c r="H54" s="3">
        <f>AVERAGE(H47:H50)</f>
        <v>9.9025266666666667E-2</v>
      </c>
      <c r="I54" s="3">
        <f>AVERAGE(I47:I50)</f>
        <v>9.2233341666666663E-2</v>
      </c>
      <c r="J54" s="3">
        <f t="shared" ref="J54:N54" si="8">AVERAGE(J47:J50)</f>
        <v>9.2086566666666675E-2</v>
      </c>
      <c r="K54" s="3">
        <f t="shared" si="8"/>
        <v>9.6796291666666673E-2</v>
      </c>
      <c r="L54" s="3">
        <f t="shared" si="8"/>
        <v>9.077454166666668E-2</v>
      </c>
      <c r="M54" s="3">
        <f t="shared" si="8"/>
        <v>9.1182791666666665E-2</v>
      </c>
      <c r="N54" s="3">
        <f t="shared" si="8"/>
        <v>0.10371844166666666</v>
      </c>
      <c r="O54" s="3">
        <f>AVERAGE(O47:O50)</f>
        <v>9.5175916666666666E-2</v>
      </c>
      <c r="P54" s="3"/>
      <c r="Q54" s="3"/>
      <c r="R54" s="3"/>
      <c r="S54" s="20">
        <f>AVERAGE(H47:I50)</f>
        <v>9.5629304166666651E-2</v>
      </c>
      <c r="T54" s="21"/>
    </row>
    <row r="55" spans="4:20" x14ac:dyDescent="0.25">
      <c r="D55" s="3"/>
      <c r="E55" s="3"/>
      <c r="F55" s="3" t="s">
        <v>47</v>
      </c>
      <c r="G55" s="3"/>
      <c r="H55" s="3">
        <f>H54/1000</f>
        <v>9.9025266666666662E-5</v>
      </c>
      <c r="I55" s="3">
        <f t="shared" ref="I55:O55" si="9">I54/1000</f>
        <v>9.2233341666666662E-5</v>
      </c>
      <c r="J55" s="3">
        <f t="shared" si="9"/>
        <v>9.2086566666666674E-5</v>
      </c>
      <c r="K55" s="3">
        <f t="shared" si="9"/>
        <v>9.6796291666666675E-5</v>
      </c>
      <c r="L55" s="3">
        <f t="shared" si="9"/>
        <v>9.0774541666666675E-5</v>
      </c>
      <c r="M55" s="3">
        <f t="shared" si="9"/>
        <v>9.1182791666666665E-5</v>
      </c>
      <c r="N55" s="3">
        <f t="shared" si="9"/>
        <v>1.0371844166666666E-4</v>
      </c>
      <c r="O55" s="3">
        <f t="shared" si="9"/>
        <v>9.5175916666666668E-5</v>
      </c>
      <c r="P55" s="3"/>
      <c r="Q55" s="3"/>
      <c r="R55" s="3"/>
    </row>
    <row r="56" spans="4:20" x14ac:dyDescent="0.25">
      <c r="D56" s="3"/>
      <c r="E56" s="3"/>
      <c r="F56" s="3" t="s">
        <v>48</v>
      </c>
      <c r="G56" s="3"/>
      <c r="H56" s="3">
        <f>MEDIAN(H47:H50)</f>
        <v>0.10321831666666667</v>
      </c>
      <c r="I56" s="3">
        <f t="shared" ref="I56:N56" si="10">MEDIAN(I47:I50)</f>
        <v>8.8660016666666674E-2</v>
      </c>
      <c r="J56" s="3">
        <f>MEDIAN(J47:J50)</f>
        <v>8.6224766666666661E-2</v>
      </c>
      <c r="K56" s="3">
        <f t="shared" si="10"/>
        <v>9.2270016666666663E-2</v>
      </c>
      <c r="L56" s="3">
        <f t="shared" si="10"/>
        <v>9.2071316666666667E-2</v>
      </c>
      <c r="M56" s="3">
        <f t="shared" si="10"/>
        <v>9.3428816666666664E-2</v>
      </c>
      <c r="N56" s="3">
        <f t="shared" si="10"/>
        <v>0.10376116666666667</v>
      </c>
      <c r="O56" s="3">
        <f>MEDIAN(O47:O50)</f>
        <v>9.3566966666666668E-2</v>
      </c>
      <c r="P56" s="3"/>
      <c r="Q56" s="3"/>
      <c r="R56" s="3"/>
    </row>
    <row r="57" spans="4:20" x14ac:dyDescent="0.25">
      <c r="D57" s="3"/>
      <c r="E57" s="3"/>
      <c r="F57" s="3" t="s">
        <v>49</v>
      </c>
      <c r="G57" s="3"/>
      <c r="H57" s="3">
        <f>H56/1000</f>
        <v>1.0321831666666667E-4</v>
      </c>
      <c r="I57" s="3">
        <f t="shared" ref="I57:O57" si="11">I56/1000</f>
        <v>8.8660016666666672E-5</v>
      </c>
      <c r="J57" s="3">
        <f t="shared" si="11"/>
        <v>8.6224766666666655E-5</v>
      </c>
      <c r="K57" s="3">
        <f t="shared" si="11"/>
        <v>9.2270016666666659E-5</v>
      </c>
      <c r="L57" s="3">
        <f t="shared" si="11"/>
        <v>9.2071316666666664E-5</v>
      </c>
      <c r="M57" s="3">
        <f t="shared" si="11"/>
        <v>9.3428816666666666E-5</v>
      </c>
      <c r="N57" s="3">
        <f t="shared" si="11"/>
        <v>1.0376116666666667E-4</v>
      </c>
      <c r="O57" s="3">
        <f t="shared" si="11"/>
        <v>9.3566966666666667E-5</v>
      </c>
      <c r="P57" s="3"/>
      <c r="Q57" s="3"/>
      <c r="R57" s="3"/>
    </row>
    <row r="58" spans="4:20" x14ac:dyDescent="0.25">
      <c r="D58" s="3"/>
      <c r="E58" s="3"/>
      <c r="F58" s="3" t="s">
        <v>50</v>
      </c>
      <c r="G58" s="3"/>
      <c r="H58" s="3">
        <f>STDEV(H47:H50)</f>
        <v>1.5727444375358619E-2</v>
      </c>
      <c r="I58" s="3">
        <f t="shared" ref="I58:O58" si="12">STDEV(I47:I50)</f>
        <v>2.4330623228128925E-2</v>
      </c>
      <c r="J58" s="3">
        <f t="shared" si="12"/>
        <v>1.7379679110578111E-2</v>
      </c>
      <c r="K58" s="3">
        <f t="shared" si="12"/>
        <v>1.8431159625188119E-2</v>
      </c>
      <c r="L58" s="3">
        <f t="shared" si="12"/>
        <v>1.2281914522683341E-2</v>
      </c>
      <c r="M58" s="3">
        <f t="shared" si="12"/>
        <v>6.4834957321777218E-3</v>
      </c>
      <c r="N58" s="3">
        <f t="shared" si="12"/>
        <v>1.3785533252260104E-2</v>
      </c>
      <c r="O58" s="3">
        <f t="shared" si="12"/>
        <v>1.3022012587538117E-2</v>
      </c>
      <c r="P58" s="3"/>
      <c r="Q58" s="3"/>
      <c r="R58" s="3"/>
    </row>
    <row r="59" spans="4:20" x14ac:dyDescent="0.25">
      <c r="D59" s="3"/>
      <c r="E59" s="3"/>
      <c r="F59" s="3" t="s">
        <v>51</v>
      </c>
      <c r="G59" s="3"/>
      <c r="H59" s="3">
        <f>H58/H54*100</f>
        <v>15.882253999173226</v>
      </c>
      <c r="I59" s="3">
        <f t="shared" ref="I59:O59" si="13">I58/I54*100</f>
        <v>26.379422872978335</v>
      </c>
      <c r="J59" s="3">
        <f t="shared" si="13"/>
        <v>18.873196970725129</v>
      </c>
      <c r="K59" s="3">
        <f t="shared" si="13"/>
        <v>19.041183611308924</v>
      </c>
      <c r="L59" s="3">
        <f t="shared" si="13"/>
        <v>13.530131132783657</v>
      </c>
      <c r="M59" s="3">
        <f t="shared" si="13"/>
        <v>7.1104378509041277</v>
      </c>
      <c r="N59" s="3">
        <f t="shared" si="13"/>
        <v>13.291303871074781</v>
      </c>
      <c r="O59" s="3">
        <f t="shared" si="13"/>
        <v>13.682045882620638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54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113.67247012378658</v>
      </c>
      <c r="I63" s="3">
        <f t="shared" ref="H63:O66" si="14">I47/$H$54*100</f>
        <v>126.40507910775634</v>
      </c>
      <c r="J63" s="3">
        <f t="shared" si="14"/>
        <v>118.43226543528623</v>
      </c>
      <c r="K63" s="3">
        <f t="shared" si="14"/>
        <v>122.54121675343464</v>
      </c>
      <c r="L63" s="3">
        <f t="shared" si="14"/>
        <v>102.96065852553457</v>
      </c>
      <c r="M63" s="3">
        <f t="shared" si="14"/>
        <v>96.807986379233853</v>
      </c>
      <c r="N63" s="3">
        <f t="shared" si="14"/>
        <v>120.36369169080751</v>
      </c>
      <c r="O63" s="3">
        <f>O47/$H$54*100</f>
        <v>99.597274500312707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108.909443313794</v>
      </c>
      <c r="I64" s="3">
        <f t="shared" si="14"/>
        <v>89.762915727231913</v>
      </c>
      <c r="J64" s="3">
        <f t="shared" si="14"/>
        <v>90.381242766997502</v>
      </c>
      <c r="K64" s="3">
        <f t="shared" si="14"/>
        <v>101.48224796499747</v>
      </c>
      <c r="L64" s="3">
        <f t="shared" si="14"/>
        <v>77.756384060902988</v>
      </c>
      <c r="M64" s="3">
        <f t="shared" si="14"/>
        <v>96.60036260106007</v>
      </c>
      <c r="N64" s="3">
        <f t="shared" si="14"/>
        <v>98.057364484081162</v>
      </c>
      <c r="O64" s="3">
        <f t="shared" si="14"/>
        <v>82.637663518872969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77.858883153727092</v>
      </c>
      <c r="I65" s="3">
        <f t="shared" si="14"/>
        <v>67.094357736308368</v>
      </c>
      <c r="J65" s="3">
        <f t="shared" si="14"/>
        <v>79.392734110284323</v>
      </c>
      <c r="K65" s="3">
        <f t="shared" si="14"/>
        <v>84.874264413324823</v>
      </c>
      <c r="L65" s="3">
        <f t="shared" si="14"/>
        <v>101.25412436825887</v>
      </c>
      <c r="M65" s="3">
        <f t="shared" si="14"/>
        <v>82.81640577926575</v>
      </c>
      <c r="N65" s="3">
        <f t="shared" si="14"/>
        <v>89.028759663358642</v>
      </c>
      <c r="O65" s="3">
        <f t="shared" si="14"/>
        <v>112.83743071633569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99.559203408692326</v>
      </c>
      <c r="I66" s="3">
        <f t="shared" si="14"/>
        <v>89.30252817631056</v>
      </c>
      <c r="J66" s="3">
        <f t="shared" si="14"/>
        <v>83.765759445905715</v>
      </c>
      <c r="K66" s="3">
        <f t="shared" si="14"/>
        <v>82.098609176513222</v>
      </c>
      <c r="L66" s="3">
        <f t="shared" si="14"/>
        <v>84.701076290966824</v>
      </c>
      <c r="M66" s="3">
        <f t="shared" si="14"/>
        <v>92.096562560800962</v>
      </c>
      <c r="N66" s="3">
        <f t="shared" si="14"/>
        <v>111.50766908647557</v>
      </c>
      <c r="O66" s="3">
        <f t="shared" si="14"/>
        <v>89.378670359551336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31</v>
      </c>
      <c r="I69" s="2" t="s">
        <v>32</v>
      </c>
      <c r="J69" s="2" t="s">
        <v>33</v>
      </c>
      <c r="K69" s="2" t="s">
        <v>34</v>
      </c>
      <c r="L69" s="2" t="s">
        <v>35</v>
      </c>
      <c r="M69" s="2" t="s">
        <v>36</v>
      </c>
      <c r="N69" s="2" t="s">
        <v>37</v>
      </c>
      <c r="O69" s="2" t="s">
        <v>38</v>
      </c>
      <c r="P69" s="2" t="s">
        <v>39</v>
      </c>
      <c r="Q69" s="2"/>
      <c r="R69" s="3"/>
    </row>
    <row r="70" spans="4:18" x14ac:dyDescent="0.25">
      <c r="D70" s="3"/>
      <c r="E70" s="3"/>
      <c r="F70" s="3" t="s">
        <v>46</v>
      </c>
      <c r="G70" s="3"/>
      <c r="H70" s="3">
        <f>AVERAGE(H63:H66)</f>
        <v>100</v>
      </c>
      <c r="I70" s="3">
        <f t="shared" ref="I70:N70" si="15">AVERAGE(I63:I66)</f>
        <v>93.141220186901791</v>
      </c>
      <c r="J70" s="3">
        <f>AVERAGE(J63:J66)</f>
        <v>92.993000439618442</v>
      </c>
      <c r="K70" s="3">
        <f t="shared" si="15"/>
        <v>97.749084577067535</v>
      </c>
      <c r="L70" s="3">
        <f t="shared" si="15"/>
        <v>91.668060811415813</v>
      </c>
      <c r="M70" s="3">
        <f t="shared" si="15"/>
        <v>92.080329330090166</v>
      </c>
      <c r="N70" s="3">
        <f t="shared" si="15"/>
        <v>104.73937123118073</v>
      </c>
      <c r="O70" s="3">
        <f>AVERAGE(O63:O66)</f>
        <v>96.112759773768175</v>
      </c>
      <c r="P70" s="3"/>
      <c r="Q70" s="3"/>
      <c r="R70" s="3"/>
    </row>
    <row r="71" spans="4:18" x14ac:dyDescent="0.25">
      <c r="D71" s="3"/>
      <c r="E71" s="3"/>
      <c r="F71" s="3" t="s">
        <v>48</v>
      </c>
      <c r="G71" s="3"/>
      <c r="H71" s="3">
        <f>MEDIAN(H63:H66)</f>
        <v>104.23432336124316</v>
      </c>
      <c r="I71" s="3">
        <f t="shared" ref="I71:O71" si="16">MEDIAN(I63:I66)</f>
        <v>89.532721951771236</v>
      </c>
      <c r="J71" s="3">
        <f t="shared" si="16"/>
        <v>87.073501106451602</v>
      </c>
      <c r="K71" s="3">
        <f t="shared" si="16"/>
        <v>93.178256189161146</v>
      </c>
      <c r="L71" s="3">
        <f t="shared" si="16"/>
        <v>92.977600329612841</v>
      </c>
      <c r="M71" s="3">
        <f t="shared" si="16"/>
        <v>94.348462580930516</v>
      </c>
      <c r="N71" s="3">
        <f t="shared" si="16"/>
        <v>104.78251678527837</v>
      </c>
      <c r="O71" s="3">
        <f t="shared" si="16"/>
        <v>94.487972429932029</v>
      </c>
      <c r="P71" s="3"/>
      <c r="Q71" s="3"/>
      <c r="R71" s="3"/>
    </row>
    <row r="72" spans="4:18" x14ac:dyDescent="0.25">
      <c r="D72" s="3"/>
      <c r="E72" s="3"/>
      <c r="F72" s="3" t="s">
        <v>50</v>
      </c>
      <c r="G72" s="3"/>
      <c r="H72" s="3">
        <f>STDEV(H63:H66)</f>
        <v>15.882253999173232</v>
      </c>
      <c r="I72" s="3">
        <f t="shared" ref="I72:O72" si="17">STDEV(I63:I66)</f>
        <v>24.570116342154734</v>
      </c>
      <c r="J72" s="3">
        <f t="shared" si="17"/>
        <v>17.550752141956494</v>
      </c>
      <c r="K72" s="3">
        <f t="shared" si="17"/>
        <v>18.612582672693122</v>
      </c>
      <c r="L72" s="3">
        <f t="shared" si="17"/>
        <v>12.402808834664516</v>
      </c>
      <c r="M72" s="3">
        <f t="shared" si="17"/>
        <v>6.5473145899239089</v>
      </c>
      <c r="N72" s="3">
        <f t="shared" si="17"/>
        <v>13.921228102989199</v>
      </c>
      <c r="O72" s="3">
        <f t="shared" si="17"/>
        <v>13.150191891299816</v>
      </c>
      <c r="P72" s="3"/>
      <c r="Q72" s="3"/>
      <c r="R72" s="3"/>
    </row>
    <row r="73" spans="4:18" x14ac:dyDescent="0.25">
      <c r="D73" s="3"/>
      <c r="E73" s="3"/>
      <c r="F73" s="3" t="s">
        <v>51</v>
      </c>
      <c r="G73" s="3"/>
      <c r="H73" s="3">
        <f t="shared" ref="H73:O73" si="18">H72/H70*100</f>
        <v>15.882253999173232</v>
      </c>
      <c r="I73" s="3">
        <f t="shared" si="18"/>
        <v>26.379422872978388</v>
      </c>
      <c r="J73" s="3">
        <f t="shared" si="18"/>
        <v>18.87319697072515</v>
      </c>
      <c r="K73" s="3">
        <f t="shared" si="18"/>
        <v>19.041183611308966</v>
      </c>
      <c r="L73" s="3">
        <f t="shared" si="18"/>
        <v>13.530131132783755</v>
      </c>
      <c r="M73" s="3">
        <f t="shared" si="18"/>
        <v>7.1104378509041304</v>
      </c>
      <c r="N73" s="3">
        <f t="shared" si="18"/>
        <v>13.291303871074675</v>
      </c>
      <c r="O73" s="3">
        <f t="shared" si="18"/>
        <v>13.682045882620535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55</v>
      </c>
      <c r="E76" s="3"/>
      <c r="F76" s="3"/>
      <c r="G76" s="3"/>
      <c r="H76" s="3">
        <f>H47/$S$54*100</f>
        <v>117.70917675034498</v>
      </c>
      <c r="I76" s="3">
        <f t="shared" ref="I76:N76" si="19">I47/$S$54*100</f>
        <v>130.89394276937341</v>
      </c>
      <c r="J76" s="3">
        <f t="shared" si="19"/>
        <v>122.63800065121255</v>
      </c>
      <c r="K76" s="3">
        <f t="shared" si="19"/>
        <v>126.89286795936377</v>
      </c>
      <c r="L76" s="3">
        <f t="shared" si="19"/>
        <v>106.61697013811975</v>
      </c>
      <c r="M76" s="3">
        <f t="shared" si="19"/>
        <v>100.24580592951962</v>
      </c>
      <c r="N76" s="3">
        <f t="shared" si="19"/>
        <v>124.6380152039344</v>
      </c>
      <c r="O76" s="3">
        <f>O47/$S$54*100</f>
        <v>103.13414651096534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112.77700659486658</v>
      </c>
      <c r="I77" s="3">
        <f t="shared" si="20"/>
        <v>92.950552596042229</v>
      </c>
      <c r="J77" s="3">
        <f t="shared" si="20"/>
        <v>93.590837501736857</v>
      </c>
      <c r="K77" s="3">
        <f t="shared" si="20"/>
        <v>105.08605865365625</v>
      </c>
      <c r="L77" s="3">
        <f t="shared" si="20"/>
        <v>80.51764815988895</v>
      </c>
      <c r="M77" s="3">
        <f t="shared" si="20"/>
        <v>100.03080907077258</v>
      </c>
      <c r="N77" s="3">
        <f t="shared" si="20"/>
        <v>101.53955161843915</v>
      </c>
      <c r="O77" s="3">
        <f t="shared" si="20"/>
        <v>85.572270320033113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80.623787173326804</v>
      </c>
      <c r="I78" s="3">
        <f t="shared" si="20"/>
        <v>69.476994782762077</v>
      </c>
      <c r="J78" s="3">
        <f t="shared" si="20"/>
        <v>82.212107838457655</v>
      </c>
      <c r="K78" s="3">
        <f t="shared" si="20"/>
        <v>87.888296792567047</v>
      </c>
      <c r="L78" s="3">
        <f t="shared" si="20"/>
        <v>104.84983399222163</v>
      </c>
      <c r="M78" s="3">
        <f t="shared" si="20"/>
        <v>85.757360028195677</v>
      </c>
      <c r="N78" s="3">
        <f t="shared" si="20"/>
        <v>92.190325376639933</v>
      </c>
      <c r="O78" s="3">
        <f t="shared" si="20"/>
        <v>116.84448364481025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103.09472344883126</v>
      </c>
      <c r="I79" s="3">
        <f t="shared" si="20"/>
        <v>92.473815884452804</v>
      </c>
      <c r="J79" s="3">
        <f t="shared" si="20"/>
        <v>86.740426890589205</v>
      </c>
      <c r="K79" s="3">
        <f t="shared" si="20"/>
        <v>85.014073222760842</v>
      </c>
      <c r="L79" s="3">
        <f t="shared" si="20"/>
        <v>87.708958459516865</v>
      </c>
      <c r="M79" s="3">
        <f t="shared" si="20"/>
        <v>95.367071277358193</v>
      </c>
      <c r="N79" s="3">
        <f t="shared" si="20"/>
        <v>115.46749987244584</v>
      </c>
      <c r="O79" s="3">
        <f t="shared" si="20"/>
        <v>92.55266200872093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31</v>
      </c>
      <c r="I82" s="2" t="s">
        <v>32</v>
      </c>
      <c r="J82" s="2" t="s">
        <v>33</v>
      </c>
      <c r="K82" s="2" t="s">
        <v>34</v>
      </c>
      <c r="L82" s="2" t="s">
        <v>35</v>
      </c>
      <c r="M82" s="2" t="s">
        <v>36</v>
      </c>
      <c r="N82" s="2" t="s">
        <v>37</v>
      </c>
      <c r="O82" s="2" t="s">
        <v>38</v>
      </c>
      <c r="P82" s="2" t="s">
        <v>39</v>
      </c>
      <c r="Q82" s="2"/>
      <c r="R82" s="3"/>
    </row>
    <row r="83" spans="4:18" x14ac:dyDescent="0.25">
      <c r="D83" s="3"/>
      <c r="E83" s="3"/>
      <c r="F83" s="3" t="s">
        <v>46</v>
      </c>
      <c r="G83" s="3"/>
      <c r="H83" s="3">
        <f>AVERAGE(H76:H79)</f>
        <v>103.55117349184241</v>
      </c>
      <c r="I83" s="3">
        <f t="shared" ref="I83:N83" si="21">AVERAGE(I76:I79)</f>
        <v>96.448826508157623</v>
      </c>
      <c r="J83" s="3">
        <f>AVERAGE(J76:J79)</f>
        <v>96.295343220499063</v>
      </c>
      <c r="K83" s="3">
        <f t="shared" si="21"/>
        <v>101.22032415708698</v>
      </c>
      <c r="L83" s="3">
        <f t="shared" si="21"/>
        <v>94.923352687436804</v>
      </c>
      <c r="M83" s="3">
        <f t="shared" si="21"/>
        <v>95.35026157646152</v>
      </c>
      <c r="N83" s="3">
        <f t="shared" si="21"/>
        <v>108.45884801786482</v>
      </c>
      <c r="O83" s="3">
        <f>AVERAGE(O76:O79)</f>
        <v>99.525890621132405</v>
      </c>
      <c r="P83" s="3"/>
      <c r="Q83" s="3"/>
      <c r="R83" s="3"/>
    </row>
    <row r="84" spans="4:18" x14ac:dyDescent="0.25">
      <c r="D84" s="3"/>
      <c r="E84" s="3"/>
      <c r="F84" s="3" t="s">
        <v>48</v>
      </c>
      <c r="G84" s="3"/>
      <c r="H84" s="3">
        <f t="shared" ref="H84:O84" si="22">MEDIAN(H76:H79)</f>
        <v>107.93586502184891</v>
      </c>
      <c r="I84" s="3">
        <f t="shared" si="22"/>
        <v>92.712184240247524</v>
      </c>
      <c r="J84" s="3">
        <f t="shared" si="22"/>
        <v>90.165632196163031</v>
      </c>
      <c r="K84" s="3">
        <f t="shared" si="22"/>
        <v>96.487177723111643</v>
      </c>
      <c r="L84" s="3">
        <f t="shared" si="22"/>
        <v>96.279396225869249</v>
      </c>
      <c r="M84" s="3">
        <f t="shared" si="22"/>
        <v>97.698940174065385</v>
      </c>
      <c r="N84" s="3">
        <f t="shared" si="22"/>
        <v>108.50352574544249</v>
      </c>
      <c r="O84" s="3">
        <f t="shared" si="22"/>
        <v>97.84340425984314</v>
      </c>
      <c r="P84" s="3"/>
      <c r="Q84" s="3"/>
      <c r="R84" s="3"/>
    </row>
    <row r="85" spans="4:18" x14ac:dyDescent="0.25">
      <c r="D85" s="3"/>
      <c r="E85" s="3"/>
      <c r="F85" s="3" t="s">
        <v>50</v>
      </c>
      <c r="G85" s="3"/>
      <c r="H85" s="3">
        <f t="shared" ref="H85:O85" si="23">STDEV(H76:H79)</f>
        <v>16.446260393098989</v>
      </c>
      <c r="I85" s="3">
        <f t="shared" si="23"/>
        <v>25.442643800612135</v>
      </c>
      <c r="J85" s="3">
        <f t="shared" si="23"/>
        <v>18.174009799640675</v>
      </c>
      <c r="K85" s="3">
        <f t="shared" si="23"/>
        <v>19.273547774713062</v>
      </c>
      <c r="L85" s="3">
        <f t="shared" si="23"/>
        <v>12.843254094244912</v>
      </c>
      <c r="M85" s="3">
        <f t="shared" si="23"/>
        <v>6.7798210900688227</v>
      </c>
      <c r="N85" s="3">
        <f t="shared" si="23"/>
        <v>14.415595065121583</v>
      </c>
      <c r="O85" s="3">
        <f t="shared" si="23"/>
        <v>13.617178019870165</v>
      </c>
      <c r="P85" s="3"/>
      <c r="Q85" s="3"/>
      <c r="R85" s="3"/>
    </row>
    <row r="86" spans="4:18" x14ac:dyDescent="0.25">
      <c r="D86" s="3"/>
      <c r="E86" s="3"/>
      <c r="F86" s="3" t="s">
        <v>51</v>
      </c>
      <c r="G86" s="3"/>
      <c r="H86" s="3">
        <f t="shared" ref="H86:O86" si="24">H85/H83*100</f>
        <v>15.882253999173269</v>
      </c>
      <c r="I86" s="3">
        <f t="shared" si="24"/>
        <v>26.379422872978349</v>
      </c>
      <c r="J86" s="3">
        <f t="shared" si="24"/>
        <v>18.873196970725211</v>
      </c>
      <c r="K86" s="3">
        <f t="shared" si="24"/>
        <v>19.041183611308973</v>
      </c>
      <c r="L86" s="3">
        <f t="shared" si="24"/>
        <v>13.530131132783648</v>
      </c>
      <c r="M86" s="3">
        <f t="shared" si="24"/>
        <v>7.1104378509041357</v>
      </c>
      <c r="N86" s="3">
        <f t="shared" si="24"/>
        <v>13.291303871074783</v>
      </c>
      <c r="O86" s="3">
        <f t="shared" si="24"/>
        <v>13.682045882620637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workbookViewId="0">
      <selection activeCell="V34" sqref="V34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18</v>
      </c>
    </row>
    <row r="3" spans="1:1" x14ac:dyDescent="0.25">
      <c r="A3" t="s">
        <v>19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20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21</v>
      </c>
    </row>
    <row r="13" spans="1:1" x14ac:dyDescent="0.25">
      <c r="A13" t="s">
        <v>22</v>
      </c>
    </row>
    <row r="14" spans="1:1" x14ac:dyDescent="0.25">
      <c r="A14" t="s">
        <v>23</v>
      </c>
    </row>
    <row r="15" spans="1:1" x14ac:dyDescent="0.25">
      <c r="A15" t="s">
        <v>24</v>
      </c>
    </row>
    <row r="16" spans="1:1" x14ac:dyDescent="0.25">
      <c r="A16" t="s">
        <v>25</v>
      </c>
    </row>
    <row r="17" spans="1:20" x14ac:dyDescent="0.25">
      <c r="A17" t="s">
        <v>26</v>
      </c>
    </row>
    <row r="18" spans="1:20" x14ac:dyDescent="0.25">
      <c r="A18" t="s">
        <v>16</v>
      </c>
    </row>
    <row r="20" spans="1:20" x14ac:dyDescent="0.25">
      <c r="A20" t="s">
        <v>17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61</v>
      </c>
      <c r="D25" s="3"/>
      <c r="E25" s="3"/>
      <c r="F25" s="2"/>
      <c r="G25" s="2"/>
      <c r="H25" s="2" t="s">
        <v>31</v>
      </c>
      <c r="I25" s="2" t="s">
        <v>32</v>
      </c>
      <c r="J25" s="2" t="s">
        <v>33</v>
      </c>
      <c r="K25" s="2" t="s">
        <v>34</v>
      </c>
      <c r="L25" s="2" t="s">
        <v>35</v>
      </c>
      <c r="M25" s="2" t="s">
        <v>36</v>
      </c>
      <c r="N25" s="2" t="s">
        <v>37</v>
      </c>
      <c r="O25" s="2" t="s">
        <v>38</v>
      </c>
      <c r="P25" s="2" t="s">
        <v>39</v>
      </c>
      <c r="Q25" s="2"/>
      <c r="R25" s="3"/>
      <c r="S25" s="22"/>
      <c r="T25" s="3"/>
    </row>
    <row r="26" spans="1:20" x14ac:dyDescent="0.25">
      <c r="A26" t="s">
        <v>40</v>
      </c>
      <c r="C26" t="s">
        <v>60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41</v>
      </c>
      <c r="C27" s="4">
        <v>43855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2"/>
      <c r="T27" s="3"/>
    </row>
    <row r="28" spans="1:20" x14ac:dyDescent="0.25">
      <c r="A28" t="s">
        <v>42</v>
      </c>
      <c r="C28" t="s">
        <v>43</v>
      </c>
      <c r="D28" s="3"/>
      <c r="E28" s="3"/>
      <c r="F28" s="5"/>
      <c r="G28" s="5"/>
      <c r="H28" s="6">
        <v>3494.85</v>
      </c>
      <c r="I28" s="7">
        <v>3759.33</v>
      </c>
      <c r="J28" s="7">
        <v>3479.15</v>
      </c>
      <c r="K28" s="7">
        <v>3755.41</v>
      </c>
      <c r="L28" s="7">
        <v>4398.59</v>
      </c>
      <c r="M28" s="7">
        <v>4301.96</v>
      </c>
      <c r="N28" s="7">
        <v>3977.6</v>
      </c>
      <c r="O28" s="7">
        <v>4747.74</v>
      </c>
      <c r="P28" s="8">
        <v>2152.6999999999998</v>
      </c>
      <c r="Q28" s="5"/>
      <c r="R28" s="3"/>
      <c r="S28" s="23"/>
    </row>
    <row r="29" spans="1:20" x14ac:dyDescent="0.25">
      <c r="A29" t="s">
        <v>44</v>
      </c>
      <c r="C29" t="s">
        <v>59</v>
      </c>
      <c r="D29" s="3"/>
      <c r="E29" s="3"/>
      <c r="F29" s="5"/>
      <c r="G29" s="5"/>
      <c r="H29" s="9">
        <v>3665.01</v>
      </c>
      <c r="I29" s="5">
        <v>3960.87</v>
      </c>
      <c r="J29" s="5">
        <v>3563.66</v>
      </c>
      <c r="K29" s="5">
        <v>3764.79</v>
      </c>
      <c r="L29" s="5">
        <v>4520.59</v>
      </c>
      <c r="M29" s="5">
        <v>4164.63</v>
      </c>
      <c r="N29" s="5">
        <v>3685.05</v>
      </c>
      <c r="O29" s="5">
        <v>4045.82</v>
      </c>
      <c r="P29" s="10">
        <v>2245.23</v>
      </c>
      <c r="Q29" s="5"/>
      <c r="R29" s="3"/>
    </row>
    <row r="30" spans="1:20" x14ac:dyDescent="0.25">
      <c r="A30" t="s">
        <v>28</v>
      </c>
      <c r="C30" s="4">
        <v>43946</v>
      </c>
      <c r="D30" s="3"/>
      <c r="E30" s="3"/>
      <c r="F30" s="5"/>
      <c r="G30" s="5"/>
      <c r="H30" s="9">
        <v>3439.99</v>
      </c>
      <c r="I30" s="5">
        <v>3941.66</v>
      </c>
      <c r="J30" s="5">
        <v>3644.66</v>
      </c>
      <c r="K30" s="5">
        <v>3693.13</v>
      </c>
      <c r="L30" s="5">
        <v>4326.83</v>
      </c>
      <c r="M30" s="5">
        <v>4350.3100000000004</v>
      </c>
      <c r="N30" s="5">
        <v>4153.1099999999997</v>
      </c>
      <c r="O30" s="5">
        <v>3882.29</v>
      </c>
      <c r="P30" s="10">
        <v>2298.1999999999998</v>
      </c>
      <c r="Q30" s="5"/>
      <c r="R30" s="3"/>
    </row>
    <row r="31" spans="1:20" x14ac:dyDescent="0.25">
      <c r="A31" t="s">
        <v>29</v>
      </c>
      <c r="C31" t="s">
        <v>30</v>
      </c>
      <c r="D31" s="3"/>
      <c r="E31" s="3"/>
      <c r="F31" s="5"/>
      <c r="G31" s="5"/>
      <c r="H31" s="11">
        <v>3802.47</v>
      </c>
      <c r="I31" s="12">
        <v>3698.42</v>
      </c>
      <c r="J31" s="12">
        <v>4286.58</v>
      </c>
      <c r="K31" s="12">
        <v>3973.63</v>
      </c>
      <c r="L31" s="12">
        <v>4827.8900000000003</v>
      </c>
      <c r="M31" s="12">
        <v>4424.74</v>
      </c>
      <c r="N31" s="12">
        <v>4338.6099999999997</v>
      </c>
      <c r="O31" s="12">
        <v>4227.1899999999996</v>
      </c>
      <c r="P31" s="13">
        <v>538.83500000000004</v>
      </c>
      <c r="Q31" s="5"/>
      <c r="R31" s="3"/>
    </row>
    <row r="32" spans="1:20" x14ac:dyDescent="0.25">
      <c r="A32" s="1" t="s">
        <v>45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46</v>
      </c>
      <c r="G35" s="3"/>
      <c r="H35" s="16">
        <f t="shared" ref="H35:M35" si="0">AVERAGE(H28:H31)</f>
        <v>3600.58</v>
      </c>
      <c r="I35" s="3">
        <f t="shared" si="0"/>
        <v>3840.07</v>
      </c>
      <c r="J35" s="3">
        <f t="shared" si="0"/>
        <v>3743.5124999999998</v>
      </c>
      <c r="K35" s="3">
        <f t="shared" si="0"/>
        <v>3796.74</v>
      </c>
      <c r="L35" s="3">
        <f t="shared" si="0"/>
        <v>4518.4750000000004</v>
      </c>
      <c r="M35" s="3">
        <f t="shared" si="0"/>
        <v>4310.41</v>
      </c>
      <c r="N35" s="3">
        <f>AVERAGE(N28:N31)</f>
        <v>4038.5924999999997</v>
      </c>
      <c r="O35" s="3">
        <f>AVERAGE(O28:O31)</f>
        <v>4225.7599999999993</v>
      </c>
      <c r="P35" s="3">
        <f>AVERAGE(P28:P30)</f>
        <v>2232.0433333333335</v>
      </c>
      <c r="Q35" s="3"/>
      <c r="R35" s="3"/>
    </row>
    <row r="36" spans="1:18" x14ac:dyDescent="0.25">
      <c r="B36" s="14"/>
      <c r="D36" s="3"/>
      <c r="E36" s="3"/>
      <c r="F36" s="3" t="s">
        <v>47</v>
      </c>
      <c r="G36" s="3"/>
      <c r="H36" s="3">
        <f>H35/1000</f>
        <v>3.6005799999999999</v>
      </c>
      <c r="I36" s="3">
        <f t="shared" ref="I36:P36" si="1">I35/1000</f>
        <v>3.8400700000000003</v>
      </c>
      <c r="J36" s="3">
        <f t="shared" si="1"/>
        <v>3.7435125</v>
      </c>
      <c r="K36" s="3">
        <f t="shared" si="1"/>
        <v>3.7967399999999998</v>
      </c>
      <c r="L36" s="3">
        <f t="shared" si="1"/>
        <v>4.5184750000000005</v>
      </c>
      <c r="M36" s="3">
        <f t="shared" si="1"/>
        <v>4.3104100000000001</v>
      </c>
      <c r="N36" s="3">
        <f t="shared" si="1"/>
        <v>4.0385925</v>
      </c>
      <c r="O36" s="3">
        <f t="shared" si="1"/>
        <v>4.2257599999999993</v>
      </c>
      <c r="P36" s="3">
        <f t="shared" si="1"/>
        <v>2.2320433333333334</v>
      </c>
      <c r="Q36" s="3"/>
      <c r="R36" s="3"/>
    </row>
    <row r="37" spans="1:18" x14ac:dyDescent="0.25">
      <c r="B37" s="14"/>
      <c r="D37" s="3"/>
      <c r="E37" s="3"/>
      <c r="F37" s="3" t="s">
        <v>48</v>
      </c>
      <c r="G37" s="3"/>
      <c r="H37" s="3">
        <f>MEDIAN(H28:H31)</f>
        <v>3579.9300000000003</v>
      </c>
      <c r="I37" s="3">
        <f t="shared" ref="I37:P37" si="2">MEDIAN(I28:I31)</f>
        <v>3850.4949999999999</v>
      </c>
      <c r="J37" s="3">
        <f t="shared" si="2"/>
        <v>3604.16</v>
      </c>
      <c r="K37" s="3">
        <f t="shared" si="2"/>
        <v>3760.1</v>
      </c>
      <c r="L37" s="3">
        <f t="shared" si="2"/>
        <v>4459.59</v>
      </c>
      <c r="M37" s="3">
        <f t="shared" si="2"/>
        <v>4326.1350000000002</v>
      </c>
      <c r="N37" s="3">
        <f t="shared" si="2"/>
        <v>4065.3549999999996</v>
      </c>
      <c r="O37" s="3">
        <f t="shared" si="2"/>
        <v>4136.5050000000001</v>
      </c>
      <c r="P37" s="3">
        <f t="shared" si="2"/>
        <v>2198.9650000000001</v>
      </c>
      <c r="Q37" s="3"/>
      <c r="R37" s="3"/>
    </row>
    <row r="38" spans="1:18" x14ac:dyDescent="0.25">
      <c r="B38" s="17"/>
      <c r="D38" s="3"/>
      <c r="E38" s="3"/>
      <c r="F38" s="3" t="s">
        <v>49</v>
      </c>
      <c r="G38" s="3"/>
      <c r="H38" s="3">
        <f>H37/1000</f>
        <v>3.5799300000000005</v>
      </c>
      <c r="I38" s="3">
        <f t="shared" ref="I38:P38" si="3">I37/1000</f>
        <v>3.850495</v>
      </c>
      <c r="J38" s="3">
        <f t="shared" si="3"/>
        <v>3.6041599999999998</v>
      </c>
      <c r="K38" s="3">
        <f t="shared" si="3"/>
        <v>3.7601</v>
      </c>
      <c r="L38" s="3">
        <f t="shared" si="3"/>
        <v>4.4595900000000004</v>
      </c>
      <c r="M38" s="3">
        <f t="shared" si="3"/>
        <v>4.3261349999999998</v>
      </c>
      <c r="N38" s="3">
        <f t="shared" si="3"/>
        <v>4.0653549999999994</v>
      </c>
      <c r="O38" s="3">
        <f t="shared" si="3"/>
        <v>4.1365050000000005</v>
      </c>
      <c r="P38" s="3">
        <f t="shared" si="3"/>
        <v>2.1989650000000003</v>
      </c>
      <c r="Q38" s="3"/>
      <c r="R38" s="3"/>
    </row>
    <row r="39" spans="1:18" x14ac:dyDescent="0.25">
      <c r="B39" s="14"/>
      <c r="C39" s="14"/>
      <c r="D39" s="3"/>
      <c r="E39" s="3"/>
      <c r="F39" s="3" t="s">
        <v>50</v>
      </c>
      <c r="G39" s="3"/>
      <c r="H39" s="3">
        <f>STDEV(H28:H31)</f>
        <v>165.20570813382935</v>
      </c>
      <c r="I39" s="3">
        <f t="shared" ref="I39:P39" si="4">STDEV(I28:I31)</f>
        <v>131.01760466949972</v>
      </c>
      <c r="J39" s="3">
        <f t="shared" si="4"/>
        <v>368.29724384659733</v>
      </c>
      <c r="K39" s="3">
        <f t="shared" si="4"/>
        <v>122.13936793679592</v>
      </c>
      <c r="L39" s="3">
        <f t="shared" si="4"/>
        <v>221.24069449357651</v>
      </c>
      <c r="M39" s="3">
        <f t="shared" si="4"/>
        <v>109.52407619636264</v>
      </c>
      <c r="N39" s="3">
        <f t="shared" si="4"/>
        <v>277.99109246820581</v>
      </c>
      <c r="O39" s="3">
        <f t="shared" si="4"/>
        <v>375.41763845971133</v>
      </c>
      <c r="P39" s="3">
        <f t="shared" si="4"/>
        <v>848.7366694718977</v>
      </c>
      <c r="Q39" s="3"/>
      <c r="R39" s="3"/>
    </row>
    <row r="40" spans="1:18" x14ac:dyDescent="0.25">
      <c r="D40" s="3"/>
      <c r="E40" s="3"/>
      <c r="F40" s="3" t="s">
        <v>51</v>
      </c>
      <c r="G40" s="3"/>
      <c r="H40" s="3">
        <f>H39/H35*100</f>
        <v>4.5883082207263648</v>
      </c>
      <c r="I40" s="3">
        <f t="shared" ref="I40:P40" si="5">I39/I35*100</f>
        <v>3.4118545930022033</v>
      </c>
      <c r="J40" s="3">
        <f t="shared" si="5"/>
        <v>9.8382800604137781</v>
      </c>
      <c r="K40" s="3">
        <f t="shared" si="5"/>
        <v>3.2169537007220907</v>
      </c>
      <c r="L40" s="3">
        <f t="shared" si="5"/>
        <v>4.8963576094495709</v>
      </c>
      <c r="M40" s="3">
        <f t="shared" si="5"/>
        <v>2.54092014904296</v>
      </c>
      <c r="N40" s="3">
        <f t="shared" si="5"/>
        <v>6.8833657386380489</v>
      </c>
      <c r="O40" s="3">
        <f t="shared" si="5"/>
        <v>8.8840265055211702</v>
      </c>
      <c r="P40" s="3">
        <f t="shared" si="5"/>
        <v>38.02509820471964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52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31</v>
      </c>
      <c r="I44" s="2" t="s">
        <v>32</v>
      </c>
      <c r="J44" s="2" t="s">
        <v>33</v>
      </c>
      <c r="K44" s="2" t="s">
        <v>34</v>
      </c>
      <c r="L44" s="2" t="s">
        <v>35</v>
      </c>
      <c r="M44" s="2" t="s">
        <v>36</v>
      </c>
      <c r="N44" s="2" t="s">
        <v>37</v>
      </c>
      <c r="O44" s="2" t="s">
        <v>38</v>
      </c>
      <c r="P44" s="2" t="s">
        <v>39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1262.8066666666664</v>
      </c>
      <c r="I47" s="3">
        <f t="shared" ref="I47:N47" si="6">I28-$P$35</f>
        <v>1527.2866666666664</v>
      </c>
      <c r="J47" s="3">
        <f t="shared" si="6"/>
        <v>1247.1066666666666</v>
      </c>
      <c r="K47" s="3">
        <f t="shared" si="6"/>
        <v>1523.3666666666663</v>
      </c>
      <c r="L47" s="3">
        <f t="shared" si="6"/>
        <v>2166.5466666666666</v>
      </c>
      <c r="M47" s="3">
        <f t="shared" si="6"/>
        <v>2069.9166666666665</v>
      </c>
      <c r="N47" s="3">
        <f t="shared" si="6"/>
        <v>1745.5566666666664</v>
      </c>
      <c r="O47" s="3">
        <f>O28-$P$35</f>
        <v>2515.6966666666663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1432.9666666666667</v>
      </c>
      <c r="I48" s="3">
        <f t="shared" si="7"/>
        <v>1728.8266666666664</v>
      </c>
      <c r="J48" s="3">
        <f t="shared" si="7"/>
        <v>1331.6166666666663</v>
      </c>
      <c r="K48" s="3">
        <f t="shared" si="7"/>
        <v>1532.7466666666664</v>
      </c>
      <c r="L48" s="3">
        <f t="shared" si="7"/>
        <v>2288.5466666666666</v>
      </c>
      <c r="M48" s="3">
        <f t="shared" si="7"/>
        <v>1932.5866666666666</v>
      </c>
      <c r="N48" s="3">
        <f t="shared" si="7"/>
        <v>1453.0066666666667</v>
      </c>
      <c r="O48" s="3">
        <f t="shared" si="7"/>
        <v>1813.7766666666666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1207.9466666666663</v>
      </c>
      <c r="I49" s="3">
        <f t="shared" si="7"/>
        <v>1709.6166666666663</v>
      </c>
      <c r="J49" s="3">
        <f t="shared" si="7"/>
        <v>1412.6166666666663</v>
      </c>
      <c r="K49" s="3">
        <f t="shared" si="7"/>
        <v>1461.0866666666666</v>
      </c>
      <c r="L49" s="3">
        <f>L30-$P$35</f>
        <v>2094.7866666666664</v>
      </c>
      <c r="M49" s="3">
        <f t="shared" si="7"/>
        <v>2118.2666666666669</v>
      </c>
      <c r="N49" s="3">
        <f t="shared" si="7"/>
        <v>1921.0666666666662</v>
      </c>
      <c r="O49" s="3">
        <f>O30-$P$35</f>
        <v>1650.2466666666664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1570.4266666666663</v>
      </c>
      <c r="I50" s="3">
        <f t="shared" si="7"/>
        <v>1466.3766666666666</v>
      </c>
      <c r="J50" s="3">
        <f t="shared" si="7"/>
        <v>2054.5366666666664</v>
      </c>
      <c r="K50" s="3">
        <f t="shared" si="7"/>
        <v>1741.5866666666666</v>
      </c>
      <c r="L50" s="3">
        <f t="shared" si="7"/>
        <v>2595.8466666666668</v>
      </c>
      <c r="M50" s="3">
        <f t="shared" si="7"/>
        <v>2192.6966666666663</v>
      </c>
      <c r="N50" s="3">
        <f t="shared" si="7"/>
        <v>2106.5666666666662</v>
      </c>
      <c r="O50" s="3">
        <f t="shared" si="7"/>
        <v>1995.1466666666661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31</v>
      </c>
      <c r="I53" s="2" t="s">
        <v>32</v>
      </c>
      <c r="J53" s="2" t="s">
        <v>33</v>
      </c>
      <c r="K53" s="2" t="s">
        <v>34</v>
      </c>
      <c r="L53" s="2" t="s">
        <v>35</v>
      </c>
      <c r="M53" s="2" t="s">
        <v>36</v>
      </c>
      <c r="N53" s="2" t="s">
        <v>37</v>
      </c>
      <c r="O53" s="2" t="s">
        <v>38</v>
      </c>
      <c r="P53" s="2" t="s">
        <v>39</v>
      </c>
      <c r="Q53" s="2"/>
      <c r="R53" s="3"/>
      <c r="S53" s="18" t="s">
        <v>53</v>
      </c>
      <c r="T53" s="19"/>
    </row>
    <row r="54" spans="4:20" x14ac:dyDescent="0.25">
      <c r="D54" s="3"/>
      <c r="E54" s="3"/>
      <c r="F54" s="3" t="s">
        <v>46</v>
      </c>
      <c r="G54" s="3"/>
      <c r="H54" s="3">
        <f>AVERAGE(H47:H50)</f>
        <v>1368.5366666666664</v>
      </c>
      <c r="I54" s="3">
        <f>AVERAGE(I47:I50)</f>
        <v>1608.0266666666666</v>
      </c>
      <c r="J54" s="3">
        <f t="shared" ref="J54:N54" si="8">AVERAGE(J47:J50)</f>
        <v>1511.4691666666663</v>
      </c>
      <c r="K54" s="3">
        <f t="shared" si="8"/>
        <v>1564.6966666666663</v>
      </c>
      <c r="L54" s="3">
        <f t="shared" si="8"/>
        <v>2286.4316666666664</v>
      </c>
      <c r="M54" s="3">
        <f t="shared" si="8"/>
        <v>2078.3666666666668</v>
      </c>
      <c r="N54" s="3">
        <f t="shared" si="8"/>
        <v>1806.5491666666662</v>
      </c>
      <c r="O54" s="3">
        <f>AVERAGE(O47:O50)</f>
        <v>1993.7166666666662</v>
      </c>
      <c r="P54" s="3"/>
      <c r="Q54" s="3"/>
      <c r="R54" s="3"/>
      <c r="S54" s="20">
        <f>AVERAGE(H47:I50)</f>
        <v>1488.2816666666665</v>
      </c>
      <c r="T54" s="21"/>
    </row>
    <row r="55" spans="4:20" x14ac:dyDescent="0.25">
      <c r="D55" s="3"/>
      <c r="E55" s="3"/>
      <c r="F55" s="3" t="s">
        <v>47</v>
      </c>
      <c r="G55" s="3"/>
      <c r="H55" s="3">
        <f>H54/1000</f>
        <v>1.3685366666666665</v>
      </c>
      <c r="I55" s="3">
        <f t="shared" ref="I55:O55" si="9">I54/1000</f>
        <v>1.6080266666666667</v>
      </c>
      <c r="J55" s="3">
        <f t="shared" si="9"/>
        <v>1.5114691666666662</v>
      </c>
      <c r="K55" s="3">
        <f t="shared" si="9"/>
        <v>1.5646966666666662</v>
      </c>
      <c r="L55" s="3">
        <f t="shared" si="9"/>
        <v>2.2864316666666662</v>
      </c>
      <c r="M55" s="3">
        <f t="shared" si="9"/>
        <v>2.0783666666666667</v>
      </c>
      <c r="N55" s="3">
        <f t="shared" si="9"/>
        <v>1.8065491666666662</v>
      </c>
      <c r="O55" s="3">
        <f t="shared" si="9"/>
        <v>1.9937166666666661</v>
      </c>
      <c r="P55" s="3"/>
      <c r="Q55" s="3"/>
      <c r="R55" s="3"/>
    </row>
    <row r="56" spans="4:20" x14ac:dyDescent="0.25">
      <c r="D56" s="3"/>
      <c r="E56" s="3"/>
      <c r="F56" s="3" t="s">
        <v>48</v>
      </c>
      <c r="G56" s="3"/>
      <c r="H56" s="3">
        <f>MEDIAN(H47:H50)</f>
        <v>1347.8866666666665</v>
      </c>
      <c r="I56" s="3">
        <f t="shared" ref="I56:N56" si="10">MEDIAN(I47:I50)</f>
        <v>1618.4516666666664</v>
      </c>
      <c r="J56" s="3">
        <f>MEDIAN(J47:J50)</f>
        <v>1372.1166666666663</v>
      </c>
      <c r="K56" s="3">
        <f t="shared" si="10"/>
        <v>1528.0566666666664</v>
      </c>
      <c r="L56" s="3">
        <f t="shared" si="10"/>
        <v>2227.5466666666666</v>
      </c>
      <c r="M56" s="3">
        <f t="shared" si="10"/>
        <v>2094.0916666666667</v>
      </c>
      <c r="N56" s="3">
        <f t="shared" si="10"/>
        <v>1833.3116666666663</v>
      </c>
      <c r="O56" s="3">
        <f>MEDIAN(O47:O50)</f>
        <v>1904.4616666666664</v>
      </c>
      <c r="P56" s="3"/>
      <c r="Q56" s="3"/>
      <c r="R56" s="3"/>
    </row>
    <row r="57" spans="4:20" x14ac:dyDescent="0.25">
      <c r="D57" s="3"/>
      <c r="E57" s="3"/>
      <c r="F57" s="3" t="s">
        <v>49</v>
      </c>
      <c r="G57" s="3"/>
      <c r="H57" s="3">
        <f>H56/1000</f>
        <v>1.3478866666666665</v>
      </c>
      <c r="I57" s="3">
        <f t="shared" ref="I57:O57" si="11">I56/1000</f>
        <v>1.6184516666666664</v>
      </c>
      <c r="J57" s="3">
        <f t="shared" si="11"/>
        <v>1.3721166666666664</v>
      </c>
      <c r="K57" s="3">
        <f t="shared" si="11"/>
        <v>1.5280566666666664</v>
      </c>
      <c r="L57" s="3">
        <f t="shared" si="11"/>
        <v>2.2275466666666666</v>
      </c>
      <c r="M57" s="3">
        <f t="shared" si="11"/>
        <v>2.0940916666666669</v>
      </c>
      <c r="N57" s="3">
        <f t="shared" si="11"/>
        <v>1.8333116666666662</v>
      </c>
      <c r="O57" s="3">
        <f t="shared" si="11"/>
        <v>1.9044616666666663</v>
      </c>
      <c r="P57" s="3"/>
      <c r="Q57" s="3"/>
      <c r="R57" s="3"/>
    </row>
    <row r="58" spans="4:20" x14ac:dyDescent="0.25">
      <c r="D58" s="3"/>
      <c r="E58" s="3"/>
      <c r="F58" s="3" t="s">
        <v>50</v>
      </c>
      <c r="G58" s="3"/>
      <c r="H58" s="3">
        <f>STDEV(H47:H50)</f>
        <v>165.20570813382926</v>
      </c>
      <c r="I58" s="3">
        <f t="shared" ref="I58:O58" si="12">STDEV(I47:I50)</f>
        <v>131.01760466949972</v>
      </c>
      <c r="J58" s="3">
        <f t="shared" si="12"/>
        <v>368.29724384659761</v>
      </c>
      <c r="K58" s="3">
        <f t="shared" si="12"/>
        <v>122.13936793679592</v>
      </c>
      <c r="L58" s="3">
        <f t="shared" si="12"/>
        <v>221.24069449357654</v>
      </c>
      <c r="M58" s="3">
        <f t="shared" si="12"/>
        <v>109.52407619636264</v>
      </c>
      <c r="N58" s="3">
        <f t="shared" si="12"/>
        <v>277.99109246820581</v>
      </c>
      <c r="O58" s="3">
        <f t="shared" si="12"/>
        <v>375.41763845971207</v>
      </c>
      <c r="P58" s="3"/>
      <c r="Q58" s="3"/>
      <c r="R58" s="3"/>
    </row>
    <row r="59" spans="4:20" x14ac:dyDescent="0.25">
      <c r="D59" s="3"/>
      <c r="E59" s="3"/>
      <c r="F59" s="3" t="s">
        <v>51</v>
      </c>
      <c r="G59" s="3"/>
      <c r="H59" s="3">
        <f>H58/H54*100</f>
        <v>12.071704920864084</v>
      </c>
      <c r="I59" s="3">
        <f t="shared" ref="I59:O59" si="13">I58/I54*100</f>
        <v>8.147725867077229</v>
      </c>
      <c r="J59" s="3">
        <f t="shared" si="13"/>
        <v>24.366838038702809</v>
      </c>
      <c r="K59" s="3">
        <f t="shared" si="13"/>
        <v>7.8059454294738249</v>
      </c>
      <c r="L59" s="3">
        <f t="shared" si="13"/>
        <v>9.6762434547680147</v>
      </c>
      <c r="M59" s="3">
        <f t="shared" si="13"/>
        <v>5.2697186667268836</v>
      </c>
      <c r="N59" s="3">
        <f t="shared" si="13"/>
        <v>15.387961623050533</v>
      </c>
      <c r="O59" s="3">
        <f t="shared" si="13"/>
        <v>18.830039630825784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54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92.274229651623017</v>
      </c>
      <c r="I63" s="3">
        <f t="shared" ref="H63:O66" si="14">I47/$H$54*100</f>
        <v>111.59998148874347</v>
      </c>
      <c r="J63" s="3">
        <f t="shared" si="14"/>
        <v>91.127018883917373</v>
      </c>
      <c r="K63" s="3">
        <f t="shared" si="14"/>
        <v>111.31354415056471</v>
      </c>
      <c r="L63" s="3">
        <f t="shared" si="14"/>
        <v>158.31118883673804</v>
      </c>
      <c r="M63" s="3">
        <f t="shared" si="14"/>
        <v>151.25036230913312</v>
      </c>
      <c r="N63" s="3">
        <f t="shared" si="14"/>
        <v>127.54913398983344</v>
      </c>
      <c r="O63" s="3">
        <f>O47/$H$54*100</f>
        <v>183.82384103702009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104.70794839256531</v>
      </c>
      <c r="I64" s="3">
        <f t="shared" si="14"/>
        <v>126.32666035010631</v>
      </c>
      <c r="J64" s="3">
        <f t="shared" si="14"/>
        <v>97.302227927153325</v>
      </c>
      <c r="K64" s="3">
        <f t="shared" si="14"/>
        <v>111.9989477812067</v>
      </c>
      <c r="L64" s="3">
        <f t="shared" si="14"/>
        <v>167.22582028005587</v>
      </c>
      <c r="M64" s="3">
        <f t="shared" si="14"/>
        <v>141.21555627543779</v>
      </c>
      <c r="N64" s="3">
        <f t="shared" si="14"/>
        <v>106.17228621325457</v>
      </c>
      <c r="O64" s="3">
        <f t="shared" si="14"/>
        <v>132.53402052313788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88.265568332111414</v>
      </c>
      <c r="I65" s="3">
        <f t="shared" si="14"/>
        <v>124.92297125153145</v>
      </c>
      <c r="J65" s="3">
        <f t="shared" si="14"/>
        <v>103.22095863952008</v>
      </c>
      <c r="K65" s="3">
        <f t="shared" si="14"/>
        <v>106.76269786950053</v>
      </c>
      <c r="L65" s="3">
        <f t="shared" si="14"/>
        <v>153.06763185007833</v>
      </c>
      <c r="M65" s="3">
        <f t="shared" si="14"/>
        <v>154.78333304916936</v>
      </c>
      <c r="N65" s="3">
        <f t="shared" si="14"/>
        <v>140.37378124079004</v>
      </c>
      <c r="O65" s="3">
        <f t="shared" si="14"/>
        <v>120.58476085161523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114.75225362370026</v>
      </c>
      <c r="I66" s="3">
        <f t="shared" si="14"/>
        <v>107.14924213454276</v>
      </c>
      <c r="J66" s="3">
        <f t="shared" si="14"/>
        <v>150.1265341812788</v>
      </c>
      <c r="K66" s="3">
        <f t="shared" si="14"/>
        <v>127.25904311417793</v>
      </c>
      <c r="L66" s="3">
        <f t="shared" si="14"/>
        <v>189.68046161228179</v>
      </c>
      <c r="M66" s="3">
        <f t="shared" si="14"/>
        <v>160.22198893708853</v>
      </c>
      <c r="N66" s="3">
        <f t="shared" si="14"/>
        <v>153.92840527960522</v>
      </c>
      <c r="O66" s="3">
        <f t="shared" si="14"/>
        <v>145.78686236637185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31</v>
      </c>
      <c r="I69" s="2" t="s">
        <v>32</v>
      </c>
      <c r="J69" s="2" t="s">
        <v>33</v>
      </c>
      <c r="K69" s="2" t="s">
        <v>34</v>
      </c>
      <c r="L69" s="2" t="s">
        <v>35</v>
      </c>
      <c r="M69" s="2" t="s">
        <v>36</v>
      </c>
      <c r="N69" s="2" t="s">
        <v>37</v>
      </c>
      <c r="O69" s="2" t="s">
        <v>38</v>
      </c>
      <c r="P69" s="2" t="s">
        <v>39</v>
      </c>
      <c r="Q69" s="2"/>
      <c r="R69" s="3"/>
    </row>
    <row r="70" spans="4:18" x14ac:dyDescent="0.25">
      <c r="D70" s="3"/>
      <c r="E70" s="3"/>
      <c r="F70" s="3" t="s">
        <v>46</v>
      </c>
      <c r="G70" s="3"/>
      <c r="H70" s="3">
        <f>AVERAGE(H63:H66)</f>
        <v>100</v>
      </c>
      <c r="I70" s="3">
        <f t="shared" ref="I70:N70" si="15">AVERAGE(I63:I66)</f>
        <v>117.499713806231</v>
      </c>
      <c r="J70" s="3">
        <f>AVERAGE(J63:J66)</f>
        <v>110.44418490796738</v>
      </c>
      <c r="K70" s="3">
        <f t="shared" si="15"/>
        <v>114.33355822886246</v>
      </c>
      <c r="L70" s="3">
        <f t="shared" si="15"/>
        <v>167.0712756447885</v>
      </c>
      <c r="M70" s="3">
        <f t="shared" si="15"/>
        <v>151.86781014270719</v>
      </c>
      <c r="N70" s="3">
        <f t="shared" si="15"/>
        <v>132.00590168087081</v>
      </c>
      <c r="O70" s="3">
        <f>AVERAGE(O63:O66)</f>
        <v>145.68237119453624</v>
      </c>
      <c r="P70" s="3"/>
      <c r="Q70" s="3"/>
      <c r="R70" s="3"/>
    </row>
    <row r="71" spans="4:18" x14ac:dyDescent="0.25">
      <c r="D71" s="3"/>
      <c r="E71" s="3"/>
      <c r="F71" s="3" t="s">
        <v>48</v>
      </c>
      <c r="G71" s="3"/>
      <c r="H71" s="3">
        <f>MEDIAN(H63:H66)</f>
        <v>98.491089022094172</v>
      </c>
      <c r="I71" s="3">
        <f t="shared" ref="I71:O71" si="16">MEDIAN(I63:I66)</f>
        <v>118.26147637013746</v>
      </c>
      <c r="J71" s="3">
        <f t="shared" si="16"/>
        <v>100.26159328333671</v>
      </c>
      <c r="K71" s="3">
        <f t="shared" si="16"/>
        <v>111.6562459658857</v>
      </c>
      <c r="L71" s="3">
        <f t="shared" si="16"/>
        <v>162.76850455839696</v>
      </c>
      <c r="M71" s="3">
        <f t="shared" si="16"/>
        <v>153.01684767915123</v>
      </c>
      <c r="N71" s="3">
        <f t="shared" si="16"/>
        <v>133.96145761531173</v>
      </c>
      <c r="O71" s="3">
        <f t="shared" si="16"/>
        <v>139.16044144475487</v>
      </c>
      <c r="P71" s="3"/>
      <c r="Q71" s="3"/>
      <c r="R71" s="3"/>
    </row>
    <row r="72" spans="4:18" x14ac:dyDescent="0.25">
      <c r="D72" s="3"/>
      <c r="E72" s="3"/>
      <c r="F72" s="3" t="s">
        <v>50</v>
      </c>
      <c r="G72" s="3"/>
      <c r="H72" s="3">
        <f>STDEV(H63:H66)</f>
        <v>12.071704920864077</v>
      </c>
      <c r="I72" s="3">
        <f t="shared" ref="I72:O72" si="17">STDEV(I63:I66)</f>
        <v>9.573554575531988</v>
      </c>
      <c r="J72" s="3">
        <f t="shared" si="17"/>
        <v>26.911755659689881</v>
      </c>
      <c r="K72" s="3">
        <f t="shared" si="17"/>
        <v>8.9248151629206784</v>
      </c>
      <c r="L72" s="3">
        <f t="shared" si="17"/>
        <v>16.16622337437628</v>
      </c>
      <c r="M72" s="3">
        <f t="shared" si="17"/>
        <v>8.0030063398395797</v>
      </c>
      <c r="N72" s="3">
        <f t="shared" si="17"/>
        <v>20.313017490814278</v>
      </c>
      <c r="O72" s="3">
        <f t="shared" si="17"/>
        <v>27.43204823105803</v>
      </c>
      <c r="P72" s="3"/>
      <c r="Q72" s="3"/>
      <c r="R72" s="3"/>
    </row>
    <row r="73" spans="4:18" x14ac:dyDescent="0.25">
      <c r="D73" s="3"/>
      <c r="E73" s="3"/>
      <c r="F73" s="3" t="s">
        <v>51</v>
      </c>
      <c r="G73" s="3"/>
      <c r="H73" s="3">
        <f t="shared" ref="H73:O73" si="18">H72/H70*100</f>
        <v>12.071704920864077</v>
      </c>
      <c r="I73" s="3">
        <f t="shared" si="18"/>
        <v>8.1477258670772219</v>
      </c>
      <c r="J73" s="3">
        <f t="shared" si="18"/>
        <v>24.366838038702827</v>
      </c>
      <c r="K73" s="3">
        <f t="shared" si="18"/>
        <v>7.8059454294738204</v>
      </c>
      <c r="L73" s="3">
        <f t="shared" si="18"/>
        <v>9.6762434547680165</v>
      </c>
      <c r="M73" s="3">
        <f t="shared" si="18"/>
        <v>5.2697186667268809</v>
      </c>
      <c r="N73" s="3">
        <f t="shared" si="18"/>
        <v>15.387961623050577</v>
      </c>
      <c r="O73" s="3">
        <f t="shared" si="18"/>
        <v>18.830039630825873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55</v>
      </c>
      <c r="E76" s="3"/>
      <c r="F76" s="3"/>
      <c r="G76" s="3"/>
      <c r="H76" s="3">
        <f>H47/$S$54*100</f>
        <v>84.849977994756813</v>
      </c>
      <c r="I76" s="3">
        <f t="shared" ref="I76:N76" si="19">I47/$S$54*100</f>
        <v>102.62080766521568</v>
      </c>
      <c r="J76" s="3">
        <f t="shared" si="19"/>
        <v>83.795070153611164</v>
      </c>
      <c r="K76" s="3">
        <f t="shared" si="19"/>
        <v>102.35741666284046</v>
      </c>
      <c r="L76" s="3">
        <f t="shared" si="19"/>
        <v>145.57369852704852</v>
      </c>
      <c r="M76" s="3">
        <f t="shared" si="19"/>
        <v>139.08097593533481</v>
      </c>
      <c r="N76" s="3">
        <f t="shared" si="19"/>
        <v>117.28671432042992</v>
      </c>
      <c r="O76" s="3">
        <f>O47/$S$54*100</f>
        <v>169.03363946564772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96.283297628473122</v>
      </c>
      <c r="I77" s="3">
        <f t="shared" si="20"/>
        <v>116.16259914957854</v>
      </c>
      <c r="J77" s="3">
        <f t="shared" si="20"/>
        <v>89.473430768593303</v>
      </c>
      <c r="K77" s="3">
        <f t="shared" si="20"/>
        <v>102.98767370423833</v>
      </c>
      <c r="L77" s="3">
        <f t="shared" si="20"/>
        <v>153.77107156015495</v>
      </c>
      <c r="M77" s="3">
        <f t="shared" si="20"/>
        <v>129.85355594651102</v>
      </c>
      <c r="N77" s="3">
        <f t="shared" si="20"/>
        <v>97.629816936534198</v>
      </c>
      <c r="O77" s="3">
        <f t="shared" si="20"/>
        <v>121.87052406074568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81.163847793148463</v>
      </c>
      <c r="I78" s="3">
        <f t="shared" si="20"/>
        <v>114.87184885477546</v>
      </c>
      <c r="J78" s="3">
        <f t="shared" si="20"/>
        <v>94.915948929918045</v>
      </c>
      <c r="K78" s="3">
        <f t="shared" si="20"/>
        <v>98.17272492102191</v>
      </c>
      <c r="L78" s="3">
        <f t="shared" si="20"/>
        <v>140.75203058560822</v>
      </c>
      <c r="M78" s="3">
        <f t="shared" si="20"/>
        <v>142.32968893657005</v>
      </c>
      <c r="N78" s="3">
        <f t="shared" si="20"/>
        <v>129.07950891912259</v>
      </c>
      <c r="O78" s="3">
        <f t="shared" si="20"/>
        <v>110.88268461727115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105.5194525229879</v>
      </c>
      <c r="I79" s="3">
        <f t="shared" si="20"/>
        <v>98.528168391063957</v>
      </c>
      <c r="J79" s="3">
        <f t="shared" si="20"/>
        <v>138.04756940050552</v>
      </c>
      <c r="K79" s="3">
        <f t="shared" si="20"/>
        <v>117.01996373894279</v>
      </c>
      <c r="L79" s="3">
        <f t="shared" si="20"/>
        <v>174.41904478206973</v>
      </c>
      <c r="M79" s="3">
        <f t="shared" si="20"/>
        <v>147.33075840258732</v>
      </c>
      <c r="N79" s="3">
        <f t="shared" si="20"/>
        <v>141.54354742437866</v>
      </c>
      <c r="O79" s="3">
        <f t="shared" si="20"/>
        <v>134.05706133135638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31</v>
      </c>
      <c r="I82" s="2" t="s">
        <v>32</v>
      </c>
      <c r="J82" s="2" t="s">
        <v>33</v>
      </c>
      <c r="K82" s="2" t="s">
        <v>34</v>
      </c>
      <c r="L82" s="2" t="s">
        <v>35</v>
      </c>
      <c r="M82" s="2" t="s">
        <v>36</v>
      </c>
      <c r="N82" s="2" t="s">
        <v>37</v>
      </c>
      <c r="O82" s="2" t="s">
        <v>38</v>
      </c>
      <c r="P82" s="2" t="s">
        <v>39</v>
      </c>
      <c r="Q82" s="2"/>
      <c r="R82" s="3"/>
    </row>
    <row r="83" spans="4:18" x14ac:dyDescent="0.25">
      <c r="D83" s="3"/>
      <c r="E83" s="3"/>
      <c r="F83" s="3" t="s">
        <v>46</v>
      </c>
      <c r="G83" s="3"/>
      <c r="H83" s="3">
        <f>AVERAGE(H76:H79)</f>
        <v>91.954143984841579</v>
      </c>
      <c r="I83" s="3">
        <f t="shared" ref="I83:N83" si="21">AVERAGE(I76:I79)</f>
        <v>108.04585601515841</v>
      </c>
      <c r="J83" s="3">
        <f>AVERAGE(J76:J79)</f>
        <v>101.558004813157</v>
      </c>
      <c r="K83" s="3">
        <f t="shared" si="21"/>
        <v>105.13444475676087</v>
      </c>
      <c r="L83" s="3">
        <f t="shared" si="21"/>
        <v>153.62896136372035</v>
      </c>
      <c r="M83" s="3">
        <f t="shared" si="21"/>
        <v>139.6487448052508</v>
      </c>
      <c r="N83" s="3">
        <f t="shared" si="21"/>
        <v>121.38489690011633</v>
      </c>
      <c r="O83" s="3">
        <f>AVERAGE(O76:O79)</f>
        <v>133.96097736875524</v>
      </c>
      <c r="P83" s="3"/>
      <c r="Q83" s="3"/>
      <c r="R83" s="3"/>
    </row>
    <row r="84" spans="4:18" x14ac:dyDescent="0.25">
      <c r="D84" s="3"/>
      <c r="E84" s="3"/>
      <c r="F84" s="3" t="s">
        <v>48</v>
      </c>
      <c r="G84" s="3"/>
      <c r="H84" s="3">
        <f t="shared" ref="H84:O84" si="22">MEDIAN(H76:H79)</f>
        <v>90.566637811614967</v>
      </c>
      <c r="I84" s="3">
        <f t="shared" si="22"/>
        <v>108.74632825999558</v>
      </c>
      <c r="J84" s="3">
        <f t="shared" si="22"/>
        <v>92.194689849255667</v>
      </c>
      <c r="K84" s="3">
        <f t="shared" si="22"/>
        <v>102.6725451835394</v>
      </c>
      <c r="L84" s="3">
        <f t="shared" si="22"/>
        <v>149.67238504360174</v>
      </c>
      <c r="M84" s="3">
        <f t="shared" si="22"/>
        <v>140.70533243595241</v>
      </c>
      <c r="N84" s="3">
        <f t="shared" si="22"/>
        <v>123.18311161977626</v>
      </c>
      <c r="O84" s="3">
        <f t="shared" si="22"/>
        <v>127.96379269605103</v>
      </c>
      <c r="P84" s="3"/>
      <c r="Q84" s="3"/>
      <c r="R84" s="3"/>
    </row>
    <row r="85" spans="4:18" x14ac:dyDescent="0.25">
      <c r="D85" s="3"/>
      <c r="E85" s="3"/>
      <c r="F85" s="3" t="s">
        <v>50</v>
      </c>
      <c r="G85" s="3"/>
      <c r="H85" s="3">
        <f t="shared" ref="H85:O85" si="23">STDEV(H76:H79)</f>
        <v>11.100432924356516</v>
      </c>
      <c r="I85" s="3">
        <f t="shared" si="23"/>
        <v>8.8032801588520915</v>
      </c>
      <c r="J85" s="3">
        <f t="shared" si="23"/>
        <v>24.746474548160023</v>
      </c>
      <c r="K85" s="3">
        <f t="shared" si="23"/>
        <v>8.2067373852930547</v>
      </c>
      <c r="L85" s="3">
        <f t="shared" si="23"/>
        <v>14.865512318585079</v>
      </c>
      <c r="M85" s="3">
        <f t="shared" si="23"/>
        <v>7.3590959728520975</v>
      </c>
      <c r="N85" s="3">
        <f t="shared" si="23"/>
        <v>18.678661351169414</v>
      </c>
      <c r="O85" s="3">
        <f t="shared" si="23"/>
        <v>25.224905128378037</v>
      </c>
      <c r="P85" s="3"/>
      <c r="Q85" s="3"/>
      <c r="R85" s="3"/>
    </row>
    <row r="86" spans="4:18" x14ac:dyDescent="0.25">
      <c r="D86" s="3"/>
      <c r="E86" s="3"/>
      <c r="F86" s="3" t="s">
        <v>51</v>
      </c>
      <c r="G86" s="3"/>
      <c r="H86" s="3">
        <f t="shared" ref="H86:O86" si="24">H85/H83*100</f>
        <v>12.071704920864031</v>
      </c>
      <c r="I86" s="3">
        <f t="shared" si="24"/>
        <v>8.1477258670772397</v>
      </c>
      <c r="J86" s="3">
        <f t="shared" si="24"/>
        <v>24.366838038702863</v>
      </c>
      <c r="K86" s="3">
        <f t="shared" si="24"/>
        <v>7.8059454294738204</v>
      </c>
      <c r="L86" s="3">
        <f t="shared" si="24"/>
        <v>9.6762434547680183</v>
      </c>
      <c r="M86" s="3">
        <f t="shared" si="24"/>
        <v>5.2697186667268889</v>
      </c>
      <c r="N86" s="3">
        <f t="shared" si="24"/>
        <v>15.387961623050581</v>
      </c>
      <c r="O86" s="3">
        <f t="shared" si="24"/>
        <v>18.830039630825684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5"/>
  <sheetViews>
    <sheetView tabSelected="1" workbookViewId="0">
      <selection activeCell="D11" sqref="D11"/>
    </sheetView>
  </sheetViews>
  <sheetFormatPr baseColWidth="10" defaultRowHeight="15" x14ac:dyDescent="0.25"/>
  <cols>
    <col min="6" max="6" width="12" bestFit="1" customWidth="1"/>
    <col min="15" max="15" width="12" bestFit="1" customWidth="1"/>
  </cols>
  <sheetData>
    <row r="1" spans="1:4" x14ac:dyDescent="0.25">
      <c r="A1" s="1" t="s">
        <v>61</v>
      </c>
    </row>
    <row r="2" spans="1:4" x14ac:dyDescent="0.25">
      <c r="A2" t="s">
        <v>40</v>
      </c>
      <c r="C2" t="s">
        <v>60</v>
      </c>
    </row>
    <row r="3" spans="1:4" x14ac:dyDescent="0.25">
      <c r="A3" t="s">
        <v>41</v>
      </c>
      <c r="C3" s="4">
        <v>43855</v>
      </c>
    </row>
    <row r="4" spans="1:4" x14ac:dyDescent="0.25">
      <c r="A4" t="s">
        <v>42</v>
      </c>
      <c r="C4" t="s">
        <v>43</v>
      </c>
      <c r="D4" s="3"/>
    </row>
    <row r="5" spans="1:4" x14ac:dyDescent="0.25">
      <c r="A5" t="s">
        <v>44</v>
      </c>
      <c r="C5" t="s">
        <v>59</v>
      </c>
      <c r="D5" s="3"/>
    </row>
    <row r="6" spans="1:4" x14ac:dyDescent="0.25">
      <c r="A6" t="s">
        <v>28</v>
      </c>
      <c r="C6" s="4">
        <v>43946</v>
      </c>
      <c r="D6" s="3"/>
    </row>
    <row r="7" spans="1:4" x14ac:dyDescent="0.25">
      <c r="A7" t="s">
        <v>29</v>
      </c>
      <c r="C7" t="s">
        <v>30</v>
      </c>
      <c r="D7" s="3"/>
    </row>
    <row r="8" spans="1:4" x14ac:dyDescent="0.25">
      <c r="A8" s="1" t="s">
        <v>45</v>
      </c>
      <c r="D8" s="3"/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13" spans="1:4" x14ac:dyDescent="0.25">
      <c r="D13" s="3"/>
    </row>
    <row r="14" spans="1:4" x14ac:dyDescent="0.25">
      <c r="A14" s="1"/>
      <c r="B14" s="14"/>
      <c r="C14" s="15"/>
      <c r="D14" s="3"/>
    </row>
    <row r="19" spans="2:14" x14ac:dyDescent="0.25">
      <c r="B19" s="1" t="s">
        <v>27</v>
      </c>
    </row>
    <row r="20" spans="2:14" x14ac:dyDescent="0.25">
      <c r="B20" s="1" t="s">
        <v>52</v>
      </c>
    </row>
    <row r="21" spans="2:14" x14ac:dyDescent="0.25">
      <c r="F21" s="24" t="s">
        <v>31</v>
      </c>
      <c r="G21" s="24" t="s">
        <v>32</v>
      </c>
      <c r="H21" s="24" t="s">
        <v>33</v>
      </c>
      <c r="I21" s="24" t="s">
        <v>34</v>
      </c>
      <c r="J21" s="24" t="s">
        <v>35</v>
      </c>
      <c r="K21" s="24" t="s">
        <v>36</v>
      </c>
      <c r="L21" s="24" t="s">
        <v>37</v>
      </c>
      <c r="M21" s="24" t="s">
        <v>38</v>
      </c>
      <c r="N21" s="24" t="s">
        <v>39</v>
      </c>
    </row>
    <row r="24" spans="2:14" x14ac:dyDescent="0.25">
      <c r="F24">
        <v>0.11256446666666667</v>
      </c>
      <c r="G24">
        <v>0.12517296666666666</v>
      </c>
      <c r="H24">
        <v>0.11727786666666667</v>
      </c>
      <c r="I24">
        <v>0.12134676666666666</v>
      </c>
      <c r="J24">
        <v>0.10195706666666668</v>
      </c>
      <c r="K24">
        <v>9.5864366666666673E-2</v>
      </c>
      <c r="L24">
        <v>0.11919046666666666</v>
      </c>
      <c r="M24">
        <v>9.8626466666666662E-2</v>
      </c>
    </row>
    <row r="25" spans="2:14" x14ac:dyDescent="0.25">
      <c r="F25">
        <v>0.10784786666666668</v>
      </c>
      <c r="G25">
        <v>8.8887966666666679E-2</v>
      </c>
      <c r="H25">
        <v>8.9500266666666661E-2</v>
      </c>
      <c r="I25">
        <v>0.10049306666666666</v>
      </c>
      <c r="J25">
        <v>7.6998466666666682E-2</v>
      </c>
      <c r="K25">
        <v>9.5658766666666672E-2</v>
      </c>
      <c r="L25">
        <v>9.7101566666666667E-2</v>
      </c>
      <c r="M25">
        <v>8.1832166666666678E-2</v>
      </c>
    </row>
    <row r="26" spans="2:14" x14ac:dyDescent="0.25">
      <c r="F26">
        <v>7.7099966666666658E-2</v>
      </c>
      <c r="G26">
        <v>6.6440366666666667E-2</v>
      </c>
      <c r="H26">
        <v>7.8618866666666676E-2</v>
      </c>
      <c r="I26">
        <v>8.4046966666666667E-2</v>
      </c>
      <c r="J26">
        <v>0.10026716666666666</v>
      </c>
      <c r="K26">
        <v>8.2009166666666661E-2</v>
      </c>
      <c r="L26">
        <v>8.8160966666666674E-2</v>
      </c>
      <c r="M26">
        <v>0.11173756666666668</v>
      </c>
    </row>
    <row r="27" spans="2:14" x14ac:dyDescent="0.25">
      <c r="F27">
        <v>9.8588766666666661E-2</v>
      </c>
      <c r="G27">
        <v>8.843206666666667E-2</v>
      </c>
      <c r="H27">
        <v>8.294926666666666E-2</v>
      </c>
      <c r="I27">
        <v>8.1298366666666677E-2</v>
      </c>
      <c r="J27">
        <v>8.3875466666666676E-2</v>
      </c>
      <c r="K27">
        <v>9.1198866666666656E-2</v>
      </c>
      <c r="L27">
        <v>0.11042076666666667</v>
      </c>
      <c r="M27">
        <v>8.8507466666666673E-2</v>
      </c>
    </row>
    <row r="28" spans="2:14" x14ac:dyDescent="0.25">
      <c r="B28" s="1" t="s">
        <v>56</v>
      </c>
    </row>
    <row r="29" spans="2:14" x14ac:dyDescent="0.25">
      <c r="B29" s="1" t="s">
        <v>52</v>
      </c>
    </row>
    <row r="30" spans="2:14" x14ac:dyDescent="0.25">
      <c r="B30" s="1"/>
      <c r="F30" s="24" t="s">
        <v>31</v>
      </c>
      <c r="G30" s="24" t="s">
        <v>32</v>
      </c>
      <c r="H30" s="24" t="s">
        <v>33</v>
      </c>
      <c r="I30" s="24" t="s">
        <v>34</v>
      </c>
      <c r="J30" s="24" t="s">
        <v>35</v>
      </c>
      <c r="K30" s="24" t="s">
        <v>36</v>
      </c>
      <c r="L30" s="24" t="s">
        <v>37</v>
      </c>
      <c r="M30" s="24" t="s">
        <v>38</v>
      </c>
      <c r="N30" s="24" t="s">
        <v>39</v>
      </c>
    </row>
    <row r="33" spans="2:15" x14ac:dyDescent="0.25">
      <c r="F33">
        <v>1262.8066666666664</v>
      </c>
      <c r="G33">
        <v>1527.2866666666664</v>
      </c>
      <c r="H33">
        <v>1247.1066666666666</v>
      </c>
      <c r="I33">
        <v>1523.3666666666663</v>
      </c>
      <c r="J33">
        <v>2166.5466666666666</v>
      </c>
      <c r="K33">
        <v>2069.9166666666665</v>
      </c>
      <c r="L33">
        <v>1745.5566666666664</v>
      </c>
      <c r="M33">
        <v>2515.6966666666663</v>
      </c>
    </row>
    <row r="34" spans="2:15" x14ac:dyDescent="0.25">
      <c r="F34">
        <v>1432.9666666666667</v>
      </c>
      <c r="G34">
        <v>1728.8266666666664</v>
      </c>
      <c r="H34">
        <v>1331.6166666666663</v>
      </c>
      <c r="I34">
        <v>1532.7466666666664</v>
      </c>
      <c r="J34">
        <v>2288.5466666666666</v>
      </c>
      <c r="K34">
        <v>1932.5866666666666</v>
      </c>
      <c r="L34">
        <v>1453.0066666666667</v>
      </c>
      <c r="M34">
        <v>1813.7766666666666</v>
      </c>
    </row>
    <row r="35" spans="2:15" x14ac:dyDescent="0.25">
      <c r="F35">
        <v>1207.9466666666663</v>
      </c>
      <c r="G35">
        <v>1709.6166666666663</v>
      </c>
      <c r="H35">
        <v>1412.6166666666663</v>
      </c>
      <c r="I35">
        <v>1461.0866666666666</v>
      </c>
      <c r="J35">
        <v>2094.7866666666664</v>
      </c>
      <c r="K35">
        <v>2118.2666666666669</v>
      </c>
      <c r="L35">
        <v>1921.0666666666662</v>
      </c>
      <c r="M35">
        <v>1650.2466666666664</v>
      </c>
    </row>
    <row r="36" spans="2:15" x14ac:dyDescent="0.25">
      <c r="F36">
        <v>1570.4266666666663</v>
      </c>
      <c r="G36">
        <v>1466.3766666666666</v>
      </c>
      <c r="H36">
        <v>2054.5366666666664</v>
      </c>
      <c r="I36">
        <v>1741.5866666666666</v>
      </c>
      <c r="J36">
        <v>2595.8466666666668</v>
      </c>
      <c r="K36">
        <v>2192.6966666666663</v>
      </c>
      <c r="L36">
        <v>2106.5666666666662</v>
      </c>
      <c r="M36">
        <v>1995.1466666666661</v>
      </c>
    </row>
    <row r="38" spans="2:15" x14ac:dyDescent="0.25">
      <c r="F38" s="24" t="s">
        <v>31</v>
      </c>
      <c r="G38" s="24" t="s">
        <v>32</v>
      </c>
      <c r="H38" s="24" t="s">
        <v>33</v>
      </c>
      <c r="I38" s="24" t="s">
        <v>34</v>
      </c>
      <c r="J38" s="24" t="s">
        <v>35</v>
      </c>
      <c r="K38" s="24" t="s">
        <v>36</v>
      </c>
      <c r="L38" s="24" t="s">
        <v>37</v>
      </c>
      <c r="M38" s="24" t="s">
        <v>38</v>
      </c>
      <c r="N38" s="24" t="s">
        <v>39</v>
      </c>
    </row>
    <row r="39" spans="2:15" x14ac:dyDescent="0.25">
      <c r="F39">
        <f>F24/F33</f>
        <v>8.913832151662173E-5</v>
      </c>
      <c r="G39">
        <f t="shared" ref="G39:M39" si="0">G24/G33</f>
        <v>8.1957742052354298E-5</v>
      </c>
      <c r="H39">
        <f t="shared" si="0"/>
        <v>9.4039964504506439E-5</v>
      </c>
      <c r="I39">
        <f t="shared" si="0"/>
        <v>7.9656965930723628E-5</v>
      </c>
      <c r="J39">
        <f t="shared" si="0"/>
        <v>4.7059714076471935E-5</v>
      </c>
      <c r="K39">
        <f t="shared" si="0"/>
        <v>4.6313152703409964E-5</v>
      </c>
      <c r="L39">
        <f t="shared" si="0"/>
        <v>6.8282209877651263E-5</v>
      </c>
      <c r="M39">
        <f t="shared" si="0"/>
        <v>3.920443508690105E-5</v>
      </c>
      <c r="O39" s="1" t="s">
        <v>57</v>
      </c>
    </row>
    <row r="40" spans="2:15" x14ac:dyDescent="0.25">
      <c r="F40">
        <f t="shared" ref="F40:M40" si="1">F25/F34</f>
        <v>7.5261950731582501E-5</v>
      </c>
      <c r="G40">
        <f t="shared" si="1"/>
        <v>5.1415198747512779E-5</v>
      </c>
      <c r="H40">
        <f t="shared" si="1"/>
        <v>6.7211735108952785E-5</v>
      </c>
      <c r="I40">
        <f t="shared" si="1"/>
        <v>6.5564041894289996E-5</v>
      </c>
      <c r="J40">
        <f t="shared" si="1"/>
        <v>3.364513723411074E-5</v>
      </c>
      <c r="K40">
        <f t="shared" si="1"/>
        <v>4.9497788801192188E-5</v>
      </c>
      <c r="L40">
        <f t="shared" si="1"/>
        <v>6.6828025565379381E-5</v>
      </c>
      <c r="M40">
        <f t="shared" si="1"/>
        <v>4.5117002644574035E-5</v>
      </c>
      <c r="O40">
        <f>AVERAGE(F39:G42)</f>
        <v>6.5443510176829971E-5</v>
      </c>
    </row>
    <row r="41" spans="2:15" x14ac:dyDescent="0.25">
      <c r="F41">
        <f t="shared" ref="F41:M41" si="2">F26/F35</f>
        <v>6.3827293699501091E-5</v>
      </c>
      <c r="G41">
        <f t="shared" si="2"/>
        <v>3.8862727512015374E-5</v>
      </c>
      <c r="H41">
        <f t="shared" si="2"/>
        <v>5.5654777776466861E-5</v>
      </c>
      <c r="I41">
        <f t="shared" si="2"/>
        <v>5.7523601155304503E-5</v>
      </c>
      <c r="J41">
        <f t="shared" si="2"/>
        <v>4.7865096843592665E-5</v>
      </c>
      <c r="K41">
        <f t="shared" si="2"/>
        <v>3.8715223138415051E-5</v>
      </c>
      <c r="L41">
        <f t="shared" si="2"/>
        <v>4.5891674764020007E-5</v>
      </c>
      <c r="M41">
        <f t="shared" si="2"/>
        <v>6.7709615128243466E-5</v>
      </c>
    </row>
    <row r="42" spans="2:15" x14ac:dyDescent="0.25">
      <c r="F42">
        <f t="shared" ref="F42:M42" si="3">F27/F36</f>
        <v>6.2778332003192355E-5</v>
      </c>
      <c r="G42">
        <f t="shared" si="3"/>
        <v>6.0306515151859581E-5</v>
      </c>
      <c r="H42">
        <f t="shared" si="3"/>
        <v>4.0373709563064502E-5</v>
      </c>
      <c r="I42">
        <f t="shared" si="3"/>
        <v>4.6680632220427357E-5</v>
      </c>
      <c r="J42">
        <f t="shared" si="3"/>
        <v>3.2311410278470482E-5</v>
      </c>
      <c r="K42">
        <f t="shared" si="3"/>
        <v>4.15921034829259E-5</v>
      </c>
      <c r="L42">
        <f t="shared" si="3"/>
        <v>5.2417409054227275E-5</v>
      </c>
      <c r="M42">
        <f t="shared" si="3"/>
        <v>4.436138362426156E-5</v>
      </c>
    </row>
    <row r="44" spans="2:15" x14ac:dyDescent="0.25">
      <c r="B44" s="1" t="s">
        <v>58</v>
      </c>
      <c r="F44" s="24" t="s">
        <v>31</v>
      </c>
      <c r="G44" s="24" t="s">
        <v>32</v>
      </c>
      <c r="H44" s="24" t="s">
        <v>33</v>
      </c>
      <c r="I44" s="24" t="s">
        <v>34</v>
      </c>
      <c r="J44" s="24" t="s">
        <v>35</v>
      </c>
      <c r="K44" s="24" t="s">
        <v>36</v>
      </c>
      <c r="L44" s="24" t="s">
        <v>37</v>
      </c>
      <c r="M44" s="24" t="s">
        <v>38</v>
      </c>
      <c r="N44" s="24" t="s">
        <v>39</v>
      </c>
    </row>
    <row r="45" spans="2:15" x14ac:dyDescent="0.25">
      <c r="F45">
        <f>F39/$O$40*100</f>
        <v>136.2065104328417</v>
      </c>
      <c r="G45">
        <f t="shared" ref="G45:L45" si="4">G39/$O$40*100</f>
        <v>125.23433084640855</v>
      </c>
      <c r="H45">
        <f t="shared" si="4"/>
        <v>143.69639441773242</v>
      </c>
      <c r="I45">
        <f t="shared" si="4"/>
        <v>121.71866349388741</v>
      </c>
      <c r="J45">
        <f t="shared" si="4"/>
        <v>71.908908842626914</v>
      </c>
      <c r="K45">
        <f t="shared" si="4"/>
        <v>70.768136639172766</v>
      </c>
      <c r="L45">
        <f t="shared" si="4"/>
        <v>104.33763362196046</v>
      </c>
      <c r="M45">
        <f>M39/$O$40*100</f>
        <v>59.905764499749026</v>
      </c>
    </row>
    <row r="46" spans="2:15" x14ac:dyDescent="0.25">
      <c r="F46">
        <f t="shared" ref="F46:M46" si="5">F40/$O$40*100</f>
        <v>115.00292470288171</v>
      </c>
      <c r="G46">
        <f t="shared" si="5"/>
        <v>78.564243587465967</v>
      </c>
      <c r="H46">
        <f t="shared" si="5"/>
        <v>102.70191028467914</v>
      </c>
      <c r="I46">
        <f t="shared" si="5"/>
        <v>100.18417673064044</v>
      </c>
      <c r="J46">
        <f t="shared" si="5"/>
        <v>51.410960602817227</v>
      </c>
      <c r="K46">
        <f>K40/$O$40*100</f>
        <v>75.634373320514058</v>
      </c>
      <c r="L46">
        <f t="shared" si="5"/>
        <v>102.11558852024962</v>
      </c>
      <c r="M46">
        <f t="shared" si="5"/>
        <v>68.940377010137126</v>
      </c>
    </row>
    <row r="47" spans="2:15" x14ac:dyDescent="0.25">
      <c r="F47">
        <f t="shared" ref="F47:M47" si="6">F41/$O$40*100</f>
        <v>97.530364014763535</v>
      </c>
      <c r="G47">
        <f t="shared" si="6"/>
        <v>59.383623230183304</v>
      </c>
      <c r="H47">
        <f t="shared" si="6"/>
        <v>85.0424704085803</v>
      </c>
      <c r="I47">
        <f t="shared" si="6"/>
        <v>87.89809868063972</v>
      </c>
      <c r="J47">
        <f t="shared" si="6"/>
        <v>73.139562218255094</v>
      </c>
      <c r="K47">
        <f t="shared" si="6"/>
        <v>59.158231326231693</v>
      </c>
      <c r="L47">
        <f t="shared" si="6"/>
        <v>70.124103429078872</v>
      </c>
      <c r="M47">
        <f t="shared" si="6"/>
        <v>103.46268857720258</v>
      </c>
    </row>
    <row r="48" spans="2:15" x14ac:dyDescent="0.25">
      <c r="F48">
        <f t="shared" ref="F48:M48" si="7">F42/$O$40*100</f>
        <v>95.927513413574189</v>
      </c>
      <c r="G48">
        <f t="shared" si="7"/>
        <v>92.150489771880956</v>
      </c>
      <c r="H48">
        <f t="shared" si="7"/>
        <v>61.692457287168345</v>
      </c>
      <c r="I48">
        <f t="shared" si="7"/>
        <v>71.329658348543873</v>
      </c>
      <c r="J48">
        <f t="shared" si="7"/>
        <v>49.372978605768942</v>
      </c>
      <c r="K48">
        <f t="shared" si="7"/>
        <v>63.554206323198457</v>
      </c>
      <c r="L48">
        <f t="shared" si="7"/>
        <v>80.095656410535057</v>
      </c>
      <c r="M48">
        <f t="shared" si="7"/>
        <v>67.78576440107814</v>
      </c>
    </row>
    <row r="51" spans="4:15" x14ac:dyDescent="0.25">
      <c r="D51" s="2"/>
      <c r="E51" s="2"/>
      <c r="F51" s="2" t="s">
        <v>31</v>
      </c>
      <c r="G51" s="2" t="s">
        <v>32</v>
      </c>
      <c r="H51" s="2" t="s">
        <v>33</v>
      </c>
      <c r="I51" s="2" t="s">
        <v>34</v>
      </c>
      <c r="J51" s="2" t="s">
        <v>35</v>
      </c>
      <c r="K51" s="2" t="s">
        <v>36</v>
      </c>
      <c r="L51" s="2" t="s">
        <v>37</v>
      </c>
      <c r="M51" s="2" t="s">
        <v>38</v>
      </c>
      <c r="N51" s="2" t="s">
        <v>39</v>
      </c>
      <c r="O51" s="2"/>
    </row>
    <row r="52" spans="4:15" x14ac:dyDescent="0.25">
      <c r="D52" s="3" t="s">
        <v>46</v>
      </c>
      <c r="E52" s="3"/>
      <c r="F52" s="3">
        <f>AVERAGE(F45:F48)</f>
        <v>111.16682814101529</v>
      </c>
      <c r="G52" s="3">
        <f t="shared" ref="G52:K52" si="8">AVERAGE(G45:G48)</f>
        <v>88.833171858984713</v>
      </c>
      <c r="H52" s="3">
        <f>AVERAGE(H45:H48)</f>
        <v>98.283308099540051</v>
      </c>
      <c r="I52" s="3">
        <f t="shared" si="8"/>
        <v>95.282649313427854</v>
      </c>
      <c r="J52" s="3">
        <f t="shared" si="8"/>
        <v>61.458102567367042</v>
      </c>
      <c r="K52" s="3">
        <f t="shared" si="8"/>
        <v>67.278736902279235</v>
      </c>
      <c r="L52" s="3">
        <f>AVERAGE(L45:L48)</f>
        <v>89.168245495456006</v>
      </c>
      <c r="M52" s="3">
        <f>AVERAGE(M45:M48)</f>
        <v>75.023648622041719</v>
      </c>
      <c r="N52" s="3"/>
      <c r="O52" s="3"/>
    </row>
    <row r="53" spans="4:15" x14ac:dyDescent="0.25">
      <c r="D53" s="3" t="s">
        <v>48</v>
      </c>
      <c r="E53" s="3"/>
      <c r="F53" s="3">
        <f t="shared" ref="F53:M53" si="9">MEDIAN(F45:F48)</f>
        <v>106.26664435882262</v>
      </c>
      <c r="G53" s="3">
        <f t="shared" si="9"/>
        <v>85.357366679673461</v>
      </c>
      <c r="H53" s="3">
        <f t="shared" si="9"/>
        <v>93.872190346629722</v>
      </c>
      <c r="I53" s="3">
        <f t="shared" si="9"/>
        <v>94.041137705640082</v>
      </c>
      <c r="J53" s="3">
        <f t="shared" si="9"/>
        <v>61.65993472272207</v>
      </c>
      <c r="K53" s="3">
        <f t="shared" si="9"/>
        <v>67.161171481185619</v>
      </c>
      <c r="L53" s="3">
        <f t="shared" si="9"/>
        <v>91.105622465392344</v>
      </c>
      <c r="M53" s="3">
        <f t="shared" si="9"/>
        <v>68.36307070560764</v>
      </c>
      <c r="N53" s="3"/>
      <c r="O53" s="3"/>
    </row>
    <row r="54" spans="4:15" x14ac:dyDescent="0.25">
      <c r="D54" s="3" t="s">
        <v>50</v>
      </c>
      <c r="E54" s="3"/>
      <c r="F54" s="3">
        <f t="shared" ref="F54:M54" si="10">STDEV(F45:F48)</f>
        <v>18.796198138064369</v>
      </c>
      <c r="G54" s="3">
        <f t="shared" si="10"/>
        <v>27.741519881750346</v>
      </c>
      <c r="H54" s="3">
        <f t="shared" si="10"/>
        <v>34.622163422417188</v>
      </c>
      <c r="I54" s="3">
        <f t="shared" si="10"/>
        <v>21.222355987520817</v>
      </c>
      <c r="J54" s="3">
        <f t="shared" si="10"/>
        <v>12.81497996098506</v>
      </c>
      <c r="K54" s="3">
        <f t="shared" si="10"/>
        <v>7.3440976146992067</v>
      </c>
      <c r="L54" s="3">
        <f t="shared" si="10"/>
        <v>16.760422103698023</v>
      </c>
      <c r="M54" s="3">
        <f t="shared" si="10"/>
        <v>19.379736628813991</v>
      </c>
      <c r="N54" s="3"/>
      <c r="O54" s="3"/>
    </row>
    <row r="55" spans="4:15" x14ac:dyDescent="0.25">
      <c r="D55" s="3" t="s">
        <v>51</v>
      </c>
      <c r="E55" s="3"/>
      <c r="F55" s="3">
        <f t="shared" ref="F55:M55" si="11">F54/F52*100</f>
        <v>16.908099702387265</v>
      </c>
      <c r="G55" s="3">
        <f t="shared" si="11"/>
        <v>31.228784587122142</v>
      </c>
      <c r="H55" s="3">
        <f t="shared" si="11"/>
        <v>35.226900774801265</v>
      </c>
      <c r="I55" s="3">
        <f t="shared" si="11"/>
        <v>22.27305405594975</v>
      </c>
      <c r="J55" s="3">
        <f t="shared" si="11"/>
        <v>20.851571112105148</v>
      </c>
      <c r="K55" s="3">
        <f t="shared" si="11"/>
        <v>10.915926714507638</v>
      </c>
      <c r="L55" s="3">
        <f t="shared" si="11"/>
        <v>18.796402251238788</v>
      </c>
      <c r="M55" s="3">
        <f t="shared" si="11"/>
        <v>25.831503778823528</v>
      </c>
      <c r="N55" s="3"/>
      <c r="O55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3075" r:id="rId4">
          <objectPr defaultSize="0" autoPict="0" r:id="rId5">
            <anchor moveWithCells="1">
              <from>
                <xdr:col>10</xdr:col>
                <xdr:colOff>323850</xdr:colOff>
                <xdr:row>0</xdr:row>
                <xdr:rowOff>95250</xdr:rowOff>
              </from>
              <to>
                <xdr:col>15</xdr:col>
                <xdr:colOff>628650</xdr:colOff>
                <xdr:row>17</xdr:row>
                <xdr:rowOff>85725</xdr:rowOff>
              </to>
            </anchor>
          </objectPr>
        </oleObject>
      </mc:Choice>
      <mc:Fallback>
        <oleObject progId="Prism9.Document" shapeId="307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2020-04-30T19:35:14Z</dcterms:created>
  <dcterms:modified xsi:type="dcterms:W3CDTF">2021-07-16T21:29:47Z</dcterms:modified>
</cp:coreProperties>
</file>