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9" documentId="11_E21F12AEB7E7BFB70E81316733B14D492546A5FD" xr6:coauthVersionLast="45" xr6:coauthVersionMax="45" xr10:uidLastSave="{CA4A4879-0ADD-48E7-BC60-D49FBF0AE96F}"/>
  <bookViews>
    <workbookView xWindow="-120" yWindow="-120" windowWidth="29040" windowHeight="15840" activeTab="3" xr2:uid="{00000000-000D-0000-FFFF-FFFF00000000}"/>
  </bookViews>
  <sheets>
    <sheet name="MTT" sheetId="1" r:id="rId1"/>
    <sheet name="Cytotox" sheetId="2" r:id="rId2"/>
    <sheet name="Combined" sheetId="3" r:id="rId3"/>
    <sheet name="Combined_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7" i="4" l="1"/>
  <c r="K47" i="4"/>
  <c r="J47" i="4"/>
  <c r="I47" i="4"/>
  <c r="H47" i="4"/>
  <c r="G47" i="4"/>
  <c r="F47" i="4"/>
  <c r="E47" i="4"/>
  <c r="L46" i="4"/>
  <c r="K46" i="4"/>
  <c r="J46" i="4"/>
  <c r="I46" i="4"/>
  <c r="H46" i="4"/>
  <c r="G46" i="4"/>
  <c r="F46" i="4"/>
  <c r="E46" i="4"/>
  <c r="L45" i="4"/>
  <c r="K45" i="4"/>
  <c r="J45" i="4"/>
  <c r="I45" i="4"/>
  <c r="H45" i="4"/>
  <c r="G45" i="4"/>
  <c r="F45" i="4"/>
  <c r="E45" i="4"/>
  <c r="L44" i="4"/>
  <c r="K44" i="4"/>
  <c r="J44" i="4"/>
  <c r="I44" i="4"/>
  <c r="H44" i="4"/>
  <c r="G44" i="4"/>
  <c r="F44" i="4"/>
  <c r="E44" i="4"/>
  <c r="N45" i="4" s="1"/>
  <c r="I51" i="4" l="1"/>
  <c r="E50" i="4"/>
  <c r="I50" i="4"/>
  <c r="E51" i="4"/>
  <c r="F50" i="4"/>
  <c r="F52" i="4"/>
  <c r="G51" i="4"/>
  <c r="H51" i="4"/>
  <c r="E53" i="4"/>
  <c r="F53" i="4"/>
  <c r="G52" i="4"/>
  <c r="I52" i="4"/>
  <c r="E52" i="4"/>
  <c r="F51" i="4"/>
  <c r="G50" i="4"/>
  <c r="G53" i="4"/>
  <c r="H50" i="4"/>
  <c r="H52" i="4"/>
  <c r="H53" i="4"/>
  <c r="J50" i="4"/>
  <c r="J51" i="4"/>
  <c r="J52" i="4"/>
  <c r="J53" i="4"/>
  <c r="K50" i="4"/>
  <c r="K51" i="4"/>
  <c r="K52" i="4"/>
  <c r="K53" i="4"/>
  <c r="L50" i="4"/>
  <c r="L51" i="4"/>
  <c r="L52" i="4"/>
  <c r="L53" i="4"/>
  <c r="O44" i="2"/>
  <c r="N35" i="1"/>
  <c r="O35" i="1"/>
  <c r="P35" i="1"/>
  <c r="G59" i="4" l="1"/>
  <c r="G60" i="4" s="1"/>
  <c r="G58" i="4"/>
  <c r="G57" i="4"/>
  <c r="J59" i="4"/>
  <c r="J58" i="4"/>
  <c r="J57" i="4"/>
  <c r="F59" i="4"/>
  <c r="F57" i="4"/>
  <c r="F58" i="4"/>
  <c r="E57" i="4"/>
  <c r="E59" i="4"/>
  <c r="E58" i="4"/>
  <c r="L59" i="4"/>
  <c r="L58" i="4"/>
  <c r="L57" i="4"/>
  <c r="I58" i="4"/>
  <c r="I59" i="4"/>
  <c r="I57" i="4"/>
  <c r="K59" i="4"/>
  <c r="K58" i="4"/>
  <c r="K57" i="4"/>
  <c r="H59" i="4"/>
  <c r="H58" i="4"/>
  <c r="H57" i="4"/>
  <c r="H35" i="1"/>
  <c r="L60" i="4" l="1"/>
  <c r="J60" i="4"/>
  <c r="H60" i="4"/>
  <c r="K60" i="4"/>
  <c r="E60" i="4"/>
  <c r="F60" i="4"/>
  <c r="I60" i="4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N45" i="3" s="1"/>
  <c r="P48" i="2"/>
  <c r="O48" i="2"/>
  <c r="N48" i="2"/>
  <c r="M48" i="2"/>
  <c r="L48" i="2"/>
  <c r="K48" i="2"/>
  <c r="J48" i="2"/>
  <c r="I48" i="2"/>
  <c r="H48" i="2"/>
  <c r="P46" i="2"/>
  <c r="P47" i="2" s="1"/>
  <c r="O46" i="2"/>
  <c r="O47" i="2" s="1"/>
  <c r="N46" i="2"/>
  <c r="N47" i="2" s="1"/>
  <c r="M46" i="2"/>
  <c r="M47" i="2" s="1"/>
  <c r="L46" i="2"/>
  <c r="L47" i="2" s="1"/>
  <c r="K46" i="2"/>
  <c r="K47" i="2" s="1"/>
  <c r="J46" i="2"/>
  <c r="J47" i="2" s="1"/>
  <c r="I46" i="2"/>
  <c r="I47" i="2" s="1"/>
  <c r="H46" i="2"/>
  <c r="H47" i="2" s="1"/>
  <c r="P44" i="2"/>
  <c r="H59" i="2" s="1"/>
  <c r="O49" i="2"/>
  <c r="N44" i="2"/>
  <c r="N45" i="2" s="1"/>
  <c r="M44" i="2"/>
  <c r="M45" i="2" s="1"/>
  <c r="L44" i="2"/>
  <c r="L45" i="2" s="1"/>
  <c r="K44" i="2"/>
  <c r="K45" i="2" s="1"/>
  <c r="J44" i="2"/>
  <c r="J45" i="2" s="1"/>
  <c r="I44" i="2"/>
  <c r="I45" i="2" s="1"/>
  <c r="H44" i="2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6" i="1"/>
  <c r="N36" i="1"/>
  <c r="M35" i="1"/>
  <c r="M36" i="1" s="1"/>
  <c r="L35" i="1"/>
  <c r="K35" i="1"/>
  <c r="K36" i="1" s="1"/>
  <c r="J35" i="1"/>
  <c r="J36" i="1" s="1"/>
  <c r="I35" i="1"/>
  <c r="I36" i="1" s="1"/>
  <c r="H49" i="2" l="1"/>
  <c r="L40" i="1"/>
  <c r="G53" i="3"/>
  <c r="K49" i="2"/>
  <c r="O45" i="2"/>
  <c r="L49" i="2"/>
  <c r="J49" i="2"/>
  <c r="M49" i="2"/>
  <c r="I49" i="2"/>
  <c r="N49" i="2"/>
  <c r="P49" i="2"/>
  <c r="O57" i="2"/>
  <c r="H57" i="2"/>
  <c r="H58" i="2"/>
  <c r="I56" i="2"/>
  <c r="I57" i="2"/>
  <c r="I58" i="2"/>
  <c r="I59" i="2"/>
  <c r="J56" i="2"/>
  <c r="J58" i="2"/>
  <c r="K56" i="2"/>
  <c r="K57" i="2"/>
  <c r="K58" i="2"/>
  <c r="K59" i="2"/>
  <c r="L57" i="2"/>
  <c r="J57" i="2"/>
  <c r="J59" i="2"/>
  <c r="H45" i="2"/>
  <c r="L56" i="2"/>
  <c r="L58" i="2"/>
  <c r="L59" i="2"/>
  <c r="M56" i="2"/>
  <c r="M57" i="2"/>
  <c r="M58" i="2"/>
  <c r="M59" i="2"/>
  <c r="P45" i="2"/>
  <c r="N56" i="2"/>
  <c r="N57" i="2"/>
  <c r="N58" i="2"/>
  <c r="N59" i="2"/>
  <c r="O56" i="2"/>
  <c r="O58" i="2"/>
  <c r="O59" i="2"/>
  <c r="H56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M58" i="1" l="1"/>
  <c r="S54" i="1"/>
  <c r="I79" i="1" s="1"/>
  <c r="K53" i="3"/>
  <c r="I52" i="3"/>
  <c r="F52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67" i="2"/>
  <c r="I65" i="2"/>
  <c r="I66" i="2" s="1"/>
  <c r="I63" i="2"/>
  <c r="I64" i="2" s="1"/>
  <c r="O67" i="2"/>
  <c r="O65" i="2"/>
  <c r="O66" i="2" s="1"/>
  <c r="O63" i="2"/>
  <c r="O64" i="2" s="1"/>
  <c r="M67" i="2"/>
  <c r="M65" i="2"/>
  <c r="M66" i="2" s="1"/>
  <c r="M63" i="2"/>
  <c r="M64" i="2" s="1"/>
  <c r="K67" i="2"/>
  <c r="K65" i="2"/>
  <c r="K66" i="2" s="1"/>
  <c r="K63" i="2"/>
  <c r="K64" i="2" s="1"/>
  <c r="L67" i="2"/>
  <c r="L65" i="2"/>
  <c r="L66" i="2" s="1"/>
  <c r="L63" i="2"/>
  <c r="L64" i="2" s="1"/>
  <c r="S63" i="2"/>
  <c r="H88" i="2" s="1"/>
  <c r="H67" i="2"/>
  <c r="H65" i="2"/>
  <c r="H66" i="2" s="1"/>
  <c r="H63" i="2"/>
  <c r="M73" i="2" s="1"/>
  <c r="N63" i="2"/>
  <c r="N64" i="2" s="1"/>
  <c r="N67" i="2"/>
  <c r="N65" i="2"/>
  <c r="N66" i="2" s="1"/>
  <c r="J63" i="2"/>
  <c r="J64" i="2" s="1"/>
  <c r="J67" i="2"/>
  <c r="J65" i="2"/>
  <c r="J66" i="2" s="1"/>
  <c r="M54" i="1"/>
  <c r="M55" i="1" s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I66" i="1" s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J59" i="1" l="1"/>
  <c r="N68" i="2"/>
  <c r="J66" i="1"/>
  <c r="L57" i="3"/>
  <c r="I75" i="2"/>
  <c r="J75" i="2"/>
  <c r="O88" i="2"/>
  <c r="L64" i="1"/>
  <c r="J64" i="1"/>
  <c r="O66" i="1"/>
  <c r="O64" i="1"/>
  <c r="O77" i="1"/>
  <c r="E59" i="3"/>
  <c r="E58" i="3"/>
  <c r="E57" i="3"/>
  <c r="H57" i="3"/>
  <c r="H59" i="3"/>
  <c r="H58" i="3"/>
  <c r="M72" i="2"/>
  <c r="J86" i="2"/>
  <c r="F59" i="3"/>
  <c r="F58" i="3"/>
  <c r="F57" i="3"/>
  <c r="I57" i="3"/>
  <c r="I59" i="3"/>
  <c r="I58" i="3"/>
  <c r="J74" i="2"/>
  <c r="J57" i="3"/>
  <c r="J59" i="3"/>
  <c r="J58" i="3"/>
  <c r="G57" i="3"/>
  <c r="G59" i="3"/>
  <c r="G58" i="3"/>
  <c r="L59" i="3"/>
  <c r="L58" i="3"/>
  <c r="K57" i="3"/>
  <c r="K59" i="3"/>
  <c r="K58" i="3"/>
  <c r="J73" i="2"/>
  <c r="O75" i="2"/>
  <c r="K72" i="2"/>
  <c r="L73" i="2"/>
  <c r="N73" i="2"/>
  <c r="O74" i="2"/>
  <c r="H74" i="2"/>
  <c r="K73" i="2"/>
  <c r="I74" i="2"/>
  <c r="O73" i="2"/>
  <c r="I87" i="2"/>
  <c r="L72" i="2"/>
  <c r="K75" i="2"/>
  <c r="L87" i="2"/>
  <c r="J72" i="2"/>
  <c r="N72" i="2"/>
  <c r="H68" i="2"/>
  <c r="K74" i="2"/>
  <c r="O72" i="2"/>
  <c r="H85" i="2"/>
  <c r="M74" i="2"/>
  <c r="M75" i="2"/>
  <c r="M80" i="2" s="1"/>
  <c r="N74" i="2"/>
  <c r="N88" i="2"/>
  <c r="I68" i="2"/>
  <c r="M87" i="2"/>
  <c r="J85" i="2"/>
  <c r="N87" i="2"/>
  <c r="H72" i="2"/>
  <c r="L74" i="2"/>
  <c r="K68" i="2"/>
  <c r="I73" i="2"/>
  <c r="N75" i="2"/>
  <c r="O68" i="2"/>
  <c r="O86" i="2"/>
  <c r="J88" i="2"/>
  <c r="K87" i="2"/>
  <c r="L86" i="2"/>
  <c r="K85" i="2"/>
  <c r="O85" i="2"/>
  <c r="I88" i="2"/>
  <c r="H87" i="2"/>
  <c r="N85" i="2"/>
  <c r="J87" i="2"/>
  <c r="H73" i="2"/>
  <c r="N86" i="2"/>
  <c r="O87" i="2"/>
  <c r="K88" i="2"/>
  <c r="M88" i="2"/>
  <c r="H64" i="2"/>
  <c r="H75" i="2"/>
  <c r="L68" i="2"/>
  <c r="H86" i="2"/>
  <c r="L75" i="2"/>
  <c r="M68" i="2"/>
  <c r="M86" i="2"/>
  <c r="I72" i="2"/>
  <c r="J68" i="2"/>
  <c r="K86" i="2"/>
  <c r="L88" i="2"/>
  <c r="L85" i="2"/>
  <c r="I86" i="2"/>
  <c r="M85" i="2"/>
  <c r="I85" i="2"/>
  <c r="L79" i="1"/>
  <c r="J63" i="1"/>
  <c r="N63" i="1"/>
  <c r="M59" i="1"/>
  <c r="I64" i="1"/>
  <c r="H78" i="1"/>
  <c r="L76" i="1"/>
  <c r="L77" i="1"/>
  <c r="L78" i="1"/>
  <c r="H63" i="1"/>
  <c r="N65" i="1"/>
  <c r="K79" i="1"/>
  <c r="J77" i="1"/>
  <c r="J78" i="1"/>
  <c r="L63" i="1"/>
  <c r="J79" i="1"/>
  <c r="O79" i="1"/>
  <c r="H59" i="1"/>
  <c r="J76" i="1"/>
  <c r="K66" i="1"/>
  <c r="H64" i="1"/>
  <c r="H77" i="1"/>
  <c r="I63" i="1"/>
  <c r="N64" i="1"/>
  <c r="O65" i="1"/>
  <c r="I76" i="1"/>
  <c r="K63" i="1"/>
  <c r="H65" i="1"/>
  <c r="O76" i="1"/>
  <c r="N76" i="1"/>
  <c r="N77" i="1"/>
  <c r="N78" i="1"/>
  <c r="I59" i="1"/>
  <c r="H76" i="1"/>
  <c r="N66" i="1"/>
  <c r="K76" i="1"/>
  <c r="I65" i="1"/>
  <c r="O78" i="1"/>
  <c r="H55" i="1"/>
  <c r="H66" i="1"/>
  <c r="M63" i="1"/>
  <c r="M64" i="1"/>
  <c r="M65" i="1"/>
  <c r="M66" i="1"/>
  <c r="N79" i="1"/>
  <c r="I78" i="1"/>
  <c r="H79" i="1"/>
  <c r="M77" i="1"/>
  <c r="M76" i="1"/>
  <c r="M78" i="1"/>
  <c r="M79" i="1"/>
  <c r="K64" i="1"/>
  <c r="K65" i="1"/>
  <c r="O59" i="1"/>
  <c r="K59" i="1"/>
  <c r="L59" i="1"/>
  <c r="J65" i="1"/>
  <c r="L65" i="1"/>
  <c r="L66" i="1"/>
  <c r="I77" i="1"/>
  <c r="N59" i="1"/>
  <c r="K77" i="1"/>
  <c r="K78" i="1"/>
  <c r="O63" i="1"/>
  <c r="K60" i="3" l="1"/>
  <c r="I71" i="1"/>
  <c r="I84" i="1"/>
  <c r="L70" i="1"/>
  <c r="J71" i="1"/>
  <c r="G60" i="3"/>
  <c r="L60" i="3"/>
  <c r="F60" i="3"/>
  <c r="M81" i="2"/>
  <c r="H92" i="2"/>
  <c r="J81" i="2"/>
  <c r="O92" i="2"/>
  <c r="L80" i="2"/>
  <c r="H93" i="2"/>
  <c r="N79" i="2"/>
  <c r="L71" i="1"/>
  <c r="H72" i="1"/>
  <c r="I72" i="1"/>
  <c r="H71" i="1"/>
  <c r="L83" i="1"/>
  <c r="K72" i="1"/>
  <c r="L84" i="1"/>
  <c r="I60" i="3"/>
  <c r="H60" i="3"/>
  <c r="O83" i="1"/>
  <c r="J84" i="1"/>
  <c r="H70" i="1"/>
  <c r="H73" i="1" s="1"/>
  <c r="M79" i="2"/>
  <c r="N81" i="2"/>
  <c r="K79" i="2"/>
  <c r="O79" i="2"/>
  <c r="J60" i="3"/>
  <c r="E60" i="3"/>
  <c r="K80" i="2"/>
  <c r="L79" i="2"/>
  <c r="K81" i="2"/>
  <c r="N80" i="2"/>
  <c r="J79" i="2"/>
  <c r="H94" i="2"/>
  <c r="L81" i="2"/>
  <c r="J80" i="2"/>
  <c r="O80" i="2"/>
  <c r="O81" i="2"/>
  <c r="O94" i="2"/>
  <c r="O93" i="2"/>
  <c r="H81" i="2"/>
  <c r="H80" i="2"/>
  <c r="H79" i="2"/>
  <c r="J94" i="2"/>
  <c r="J93" i="2"/>
  <c r="J92" i="2"/>
  <c r="I80" i="2"/>
  <c r="I81" i="2"/>
  <c r="I79" i="2"/>
  <c r="I93" i="2"/>
  <c r="I94" i="2"/>
  <c r="I92" i="2"/>
  <c r="K94" i="2"/>
  <c r="K93" i="2"/>
  <c r="K92" i="2"/>
  <c r="M94" i="2"/>
  <c r="M93" i="2"/>
  <c r="M92" i="2"/>
  <c r="N94" i="2"/>
  <c r="N93" i="2"/>
  <c r="N92" i="2"/>
  <c r="L94" i="2"/>
  <c r="L93" i="2"/>
  <c r="L92" i="2"/>
  <c r="L72" i="1"/>
  <c r="L85" i="1"/>
  <c r="N72" i="1"/>
  <c r="J72" i="1"/>
  <c r="I70" i="1"/>
  <c r="J85" i="1"/>
  <c r="I85" i="1"/>
  <c r="J83" i="1"/>
  <c r="O84" i="1"/>
  <c r="M85" i="1"/>
  <c r="M84" i="1"/>
  <c r="M83" i="1"/>
  <c r="K70" i="1"/>
  <c r="N85" i="1"/>
  <c r="N84" i="1"/>
  <c r="N83" i="1"/>
  <c r="H85" i="1"/>
  <c r="H84" i="1"/>
  <c r="H83" i="1"/>
  <c r="K71" i="1"/>
  <c r="I83" i="1"/>
  <c r="N70" i="1"/>
  <c r="O85" i="1"/>
  <c r="O72" i="1"/>
  <c r="O71" i="1"/>
  <c r="O70" i="1"/>
  <c r="J70" i="1"/>
  <c r="M72" i="1"/>
  <c r="M71" i="1"/>
  <c r="M70" i="1"/>
  <c r="K85" i="1"/>
  <c r="K84" i="1"/>
  <c r="K83" i="1"/>
  <c r="N71" i="1"/>
  <c r="N73" i="1" l="1"/>
  <c r="K73" i="1"/>
  <c r="H95" i="2"/>
  <c r="M82" i="2"/>
  <c r="I86" i="1"/>
  <c r="J73" i="1"/>
  <c r="L86" i="1"/>
  <c r="L73" i="1"/>
  <c r="N82" i="2"/>
  <c r="J82" i="2"/>
  <c r="K82" i="2"/>
  <c r="L82" i="2"/>
  <c r="I73" i="1"/>
  <c r="J86" i="1"/>
  <c r="O82" i="2"/>
  <c r="N95" i="2"/>
  <c r="J95" i="2"/>
  <c r="O95" i="2"/>
  <c r="I82" i="2"/>
  <c r="L95" i="2"/>
  <c r="M95" i="2"/>
  <c r="H82" i="2"/>
  <c r="K95" i="2"/>
  <c r="I95" i="2"/>
  <c r="N86" i="1"/>
  <c r="K86" i="1"/>
  <c r="O73" i="1"/>
  <c r="O86" i="1"/>
  <c r="M86" i="1"/>
  <c r="M73" i="1"/>
  <c r="H86" i="1"/>
</calcChain>
</file>

<file path=xl/sharedStrings.xml><?xml version="1.0" encoding="utf-8"?>
<sst xmlns="http://schemas.openxmlformats.org/spreadsheetml/2006/main" count="343" uniqueCount="84">
  <si>
    <t>B</t>
  </si>
  <si>
    <t>C</t>
  </si>
  <si>
    <t>D</t>
  </si>
  <si>
    <t>E</t>
  </si>
  <si>
    <t>F</t>
  </si>
  <si>
    <t>G</t>
  </si>
  <si>
    <t>Date of intoxication:</t>
  </si>
  <si>
    <t>Reader: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</si>
  <si>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</si>
  <si>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</si>
  <si>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</si>
  <si>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</si>
  <si>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</si>
  <si>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</si>
  <si>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</si>
  <si>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</si>
  <si>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</si>
  <si>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</si>
  <si>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</si>
  <si>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</si>
  <si>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Agent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</si>
  <si>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</si>
  <si>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</si>
  <si>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</si>
  <si>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</si>
  <si>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</si>
  <si>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</si>
  <si>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</si>
  <si>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</si>
  <si>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</si>
  <si>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</si>
  <si>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Live/Dead</t>
  </si>
  <si>
    <t>Vehicle pooled</t>
  </si>
  <si>
    <t>% of Vehicle</t>
  </si>
  <si>
    <t xml:space="preserve">Tecan Spark </t>
  </si>
  <si>
    <t>45d</t>
  </si>
  <si>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</si>
  <si>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</si>
  <si>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</si>
  <si>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</si>
  <si>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</si>
  <si>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</si>
  <si>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</si>
  <si>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</si>
  <si>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</si>
  <si>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</si>
  <si>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</si>
  <si>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</si>
  <si>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</si>
  <si>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</si>
  <si>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</si>
  <si>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</si>
  <si>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</si>
  <si>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</si>
  <si>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</si>
  <si>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</si>
  <si>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</si>
  <si>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</si>
  <si>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</si>
  <si>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</si>
  <si>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</si>
  <si>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H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</si>
  <si>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</si>
  <si>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</si>
  <si>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</si>
  <si>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</si>
  <si>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</si>
  <si>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</si>
  <si>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</si>
  <si>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Optimal</t>
  </si>
  <si>
    <t>Mirror</t>
  </si>
  <si>
    <t>Automatic (Dichroic 510)</t>
  </si>
  <si>
    <t>Integration time [µs]</t>
  </si>
  <si>
    <t>Lag time [µs]</t>
  </si>
  <si>
    <t>Z-Position [μm]</t>
  </si>
  <si>
    <t>Z-Position mode C3</t>
  </si>
  <si>
    <t>From well</t>
  </si>
  <si>
    <t>Fluorescence Top Reading</t>
  </si>
  <si>
    <t>2020-11-07 14:23:31</t>
  </si>
  <si>
    <t>2020-11-06 17:14:18</t>
  </si>
  <si>
    <t>PTX in DMSO 6mM stock, 48h</t>
  </si>
  <si>
    <t>Remarks</t>
  </si>
  <si>
    <t>iPSC_DSN_005a_2020313(1), thawed.</t>
  </si>
  <si>
    <t>47) Exp_20201107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</si>
</sst>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238124</xdr:colOff>
      <xdr:row>0</xdr:row>
      <xdr:rowOff>47627</xdr:rowOff>
    </xdr:from>
    <xdr:to>
      <xdr:col>10</xdr:col>
      <xdr:colOff>219075</xdr:colOff>
      <xdr:row>21</xdr:row>
      <xdr:rowOff>85728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305299" y="552452"/>
          <a:ext cx="4038601" cy="30289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1</xdr:row>
      <xdr:rowOff>66676</xdr:rowOff>
    </xdr:from>
    <xdr:to>
      <xdr:col>8</xdr:col>
      <xdr:colOff>628652</xdr:colOff>
      <xdr:row>20</xdr:row>
      <xdr:rowOff>180978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457575" y="723901"/>
          <a:ext cx="3733802" cy="280035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695325</xdr:colOff>
          <xdr:row>1</xdr:row>
          <xdr:rowOff>95250</xdr:rowOff>
        </xdr:from>
        <xdr:to>
          <xdr:col>15</xdr:col>
          <xdr:colOff>73487</xdr:colOff>
          <xdr:row>20</xdr:row>
          <xdr:rowOff>152400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EB91039C-F360-4C6E-AF82-B3BA543D8C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6"/>
  <sheetViews>
    <sheetView topLeftCell="A19" workbookViewId="0">
      <selection activeCell="A27" sqref="A27:B34"/>
    </sheetView>
  </sheetViews>
  <sheetFormatPr baseColWidth="10" defaultRowHeight="15" x14ac:dyDescent="0.25"/>
  <sheetData>
    <row r="1" spans="1:13" x14ac:dyDescent="0.25">
      <c r="A1" s="22" t="s">
        <v>36</v>
      </c>
      <c r="B1" s="22" t="s">
        <v>37</v>
      </c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</row>
    <row r="2" spans="1:13" x14ac:dyDescent="0.25">
      <c r="A2" s="22" t="s">
        <v>38</v>
      </c>
      <c r="B2" s="22" t="s">
        <v>39</v>
      </c>
      <c r="C2" s="22"/>
      <c r="D2" s="22"/>
      <c r="E2" s="22"/>
      <c r="F2" s="22"/>
      <c r="G2" s="22"/>
      <c r="H2" s="22"/>
      <c r="I2" s="22"/>
      <c r="J2" s="22"/>
      <c r="K2" s="22"/>
      <c r="L2" s="23"/>
      <c r="M2" s="23"/>
    </row>
    <row r="3" spans="1:13" x14ac:dyDescent="0.25">
      <c r="A3" s="22" t="s">
        <v>40</v>
      </c>
      <c r="B3" s="22"/>
      <c r="C3" s="22"/>
      <c r="D3" s="22"/>
      <c r="E3" s="22">
        <v>560</v>
      </c>
      <c r="F3" s="22"/>
      <c r="G3" s="22"/>
      <c r="H3" s="22"/>
      <c r="I3" s="22"/>
      <c r="J3" s="22"/>
      <c r="K3" s="22"/>
      <c r="L3" s="23"/>
      <c r="M3" s="23"/>
    </row>
    <row r="4" spans="1:13" x14ac:dyDescent="0.25">
      <c r="A4" s="22" t="s">
        <v>41</v>
      </c>
      <c r="B4" s="22"/>
      <c r="C4" s="22"/>
      <c r="D4" s="22"/>
      <c r="E4" s="22">
        <v>10</v>
      </c>
      <c r="F4" s="22"/>
      <c r="G4" s="22"/>
      <c r="H4" s="22"/>
      <c r="I4" s="22"/>
      <c r="J4" s="22"/>
      <c r="K4" s="22"/>
      <c r="L4" s="23"/>
      <c r="M4" s="23"/>
    </row>
    <row r="5" spans="1:13" x14ac:dyDescent="0.25">
      <c r="A5" s="22" t="s">
        <v>42</v>
      </c>
      <c r="B5" s="22"/>
      <c r="C5" s="22"/>
      <c r="D5" s="22"/>
      <c r="E5" s="22">
        <v>50</v>
      </c>
      <c r="F5" s="22"/>
      <c r="G5" s="22"/>
      <c r="H5" s="22"/>
      <c r="I5" s="22"/>
      <c r="J5" s="22"/>
      <c r="K5" s="22"/>
      <c r="L5" s="23"/>
      <c r="M5" s="23"/>
    </row>
    <row r="6" spans="1:13" x14ac:dyDescent="0.25">
      <c r="A6" s="22" t="s">
        <v>43</v>
      </c>
      <c r="B6" s="22"/>
      <c r="C6" s="22"/>
      <c r="D6" s="22"/>
      <c r="E6" s="22" t="s">
        <v>44</v>
      </c>
      <c r="F6" s="22"/>
      <c r="G6" s="22"/>
      <c r="H6" s="22"/>
      <c r="I6" s="22"/>
      <c r="J6" s="22"/>
      <c r="K6" s="22"/>
      <c r="L6" s="23"/>
      <c r="M6" s="23"/>
    </row>
    <row r="7" spans="1:13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3"/>
      <c r="M7" s="23"/>
    </row>
    <row r="8" spans="1:13" x14ac:dyDescent="0.25">
      <c r="A8" s="22" t="s">
        <v>45</v>
      </c>
      <c r="B8" s="22"/>
      <c r="C8" s="22"/>
      <c r="D8" s="22"/>
      <c r="E8" s="22" t="s">
        <v>78</v>
      </c>
      <c r="F8" s="22"/>
      <c r="G8" s="22"/>
      <c r="H8" s="22"/>
      <c r="I8" s="22"/>
      <c r="J8" s="22"/>
      <c r="K8" s="22"/>
      <c r="L8" s="23"/>
      <c r="M8" s="23"/>
    </row>
    <row r="9" spans="1:13" x14ac:dyDescent="0.25">
      <c r="A9" s="22" t="s">
        <v>46</v>
      </c>
      <c r="B9" s="22"/>
      <c r="C9" s="22"/>
      <c r="D9" s="22"/>
      <c r="E9" s="22">
        <v>21.8</v>
      </c>
      <c r="F9" s="22"/>
      <c r="G9" s="22"/>
      <c r="H9" s="22"/>
      <c r="I9" s="22"/>
      <c r="J9" s="22"/>
      <c r="K9" s="22"/>
      <c r="L9" s="23"/>
      <c r="M9" s="23"/>
    </row>
    <row r="10" spans="1:13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3"/>
      <c r="M10" s="23"/>
    </row>
    <row r="11" spans="1:13" x14ac:dyDescent="0.25">
      <c r="A11" s="24" t="s">
        <v>47</v>
      </c>
      <c r="B11" s="24" t="s">
        <v>48</v>
      </c>
      <c r="C11" s="24" t="s">
        <v>49</v>
      </c>
      <c r="D11" s="24" t="s">
        <v>50</v>
      </c>
      <c r="E11" s="24" t="s">
        <v>51</v>
      </c>
      <c r="F11" s="24" t="s">
        <v>52</v>
      </c>
      <c r="G11" s="24" t="s">
        <v>53</v>
      </c>
      <c r="H11" s="24" t="s">
        <v>54</v>
      </c>
      <c r="I11" s="24" t="s">
        <v>55</v>
      </c>
      <c r="J11" s="24" t="s">
        <v>56</v>
      </c>
      <c r="K11" s="24" t="s">
        <v>57</v>
      </c>
      <c r="L11" s="24" t="s">
        <v>58</v>
      </c>
      <c r="M11" s="24" t="s">
        <v>59</v>
      </c>
    </row>
    <row r="12" spans="1:13" x14ac:dyDescent="0.25">
      <c r="A12" s="24" t="s">
        <v>60</v>
      </c>
      <c r="B12" s="22">
        <v>4.2599999999999999E-2</v>
      </c>
      <c r="C12" s="22">
        <v>4.24E-2</v>
      </c>
      <c r="D12" s="22">
        <v>4.2200000000000001E-2</v>
      </c>
      <c r="E12" s="22">
        <v>4.1500000000000002E-2</v>
      </c>
      <c r="F12" s="22">
        <v>4.2299999999999997E-2</v>
      </c>
      <c r="G12" s="22">
        <v>4.2900000000000001E-2</v>
      </c>
      <c r="H12" s="22">
        <v>4.2799999999999998E-2</v>
      </c>
      <c r="I12" s="22">
        <v>4.3099999999999999E-2</v>
      </c>
      <c r="J12" s="22">
        <v>4.1700000000000001E-2</v>
      </c>
      <c r="K12" s="22">
        <v>4.1799999999999997E-2</v>
      </c>
      <c r="L12" s="22">
        <v>4.2700000000000002E-2</v>
      </c>
      <c r="M12" s="22">
        <v>4.3099999999999999E-2</v>
      </c>
    </row>
    <row r="13" spans="1:13" x14ac:dyDescent="0.25">
      <c r="A13" s="24" t="s">
        <v>0</v>
      </c>
      <c r="B13" s="22">
        <v>4.1799999999999997E-2</v>
      </c>
      <c r="C13" s="22">
        <v>4.24E-2</v>
      </c>
      <c r="D13" s="22">
        <v>4.3999999999999997E-2</v>
      </c>
      <c r="E13" s="22">
        <v>4.6199999999999998E-2</v>
      </c>
      <c r="F13" s="22">
        <v>4.2700000000000002E-2</v>
      </c>
      <c r="G13" s="22">
        <v>4.2599999999999999E-2</v>
      </c>
      <c r="H13" s="22">
        <v>4.2200000000000001E-2</v>
      </c>
      <c r="I13" s="22">
        <v>4.2299999999999997E-2</v>
      </c>
      <c r="J13" s="22">
        <v>4.2900000000000001E-2</v>
      </c>
      <c r="K13" s="22">
        <v>4.3299999999999998E-2</v>
      </c>
      <c r="L13" s="22">
        <v>4.3499999999999997E-2</v>
      </c>
      <c r="M13" s="22">
        <v>4.2000000000000003E-2</v>
      </c>
    </row>
    <row r="14" spans="1:13" x14ac:dyDescent="0.25">
      <c r="A14" s="24" t="s">
        <v>1</v>
      </c>
      <c r="B14" s="22">
        <v>4.2299999999999997E-2</v>
      </c>
      <c r="C14" s="22">
        <v>4.1799999999999997E-2</v>
      </c>
      <c r="D14" s="22">
        <v>0.1091</v>
      </c>
      <c r="E14" s="22">
        <v>0.1176</v>
      </c>
      <c r="F14" s="22">
        <v>0.12470000000000001</v>
      </c>
      <c r="G14" s="22">
        <v>0.1119</v>
      </c>
      <c r="H14" s="22">
        <v>9.1499999999999998E-2</v>
      </c>
      <c r="I14" s="22">
        <v>0.11269999999999999</v>
      </c>
      <c r="J14" s="22">
        <v>8.9599999999999999E-2</v>
      </c>
      <c r="K14" s="22">
        <v>8.3699999999999997E-2</v>
      </c>
      <c r="L14" s="22">
        <v>6.4899999999999999E-2</v>
      </c>
      <c r="M14" s="22">
        <v>4.2299999999999997E-2</v>
      </c>
    </row>
    <row r="15" spans="1:13" x14ac:dyDescent="0.25">
      <c r="A15" s="24" t="s">
        <v>2</v>
      </c>
      <c r="B15" s="22">
        <v>4.19E-2</v>
      </c>
      <c r="C15" s="22">
        <v>4.2500000000000003E-2</v>
      </c>
      <c r="D15" s="22">
        <v>9.1600000000000001E-2</v>
      </c>
      <c r="E15" s="22">
        <v>9.8799999999999999E-2</v>
      </c>
      <c r="F15" s="22">
        <v>9.7799999999999998E-2</v>
      </c>
      <c r="G15" s="22">
        <v>0.1028</v>
      </c>
      <c r="H15" s="22">
        <v>0.1028</v>
      </c>
      <c r="I15" s="22">
        <v>9.2899999999999996E-2</v>
      </c>
      <c r="J15" s="22">
        <v>8.8800000000000004E-2</v>
      </c>
      <c r="K15" s="22">
        <v>8.4099999999999994E-2</v>
      </c>
      <c r="L15" s="22">
        <v>6.6900000000000001E-2</v>
      </c>
      <c r="M15" s="22">
        <v>4.3099999999999999E-2</v>
      </c>
    </row>
    <row r="16" spans="1:13" x14ac:dyDescent="0.25">
      <c r="A16" s="24" t="s">
        <v>3</v>
      </c>
      <c r="B16" s="22">
        <v>4.2099999999999999E-2</v>
      </c>
      <c r="C16" s="22">
        <v>4.2599999999999999E-2</v>
      </c>
      <c r="D16" s="22">
        <v>8.5199999999999998E-2</v>
      </c>
      <c r="E16" s="22">
        <v>0.1074</v>
      </c>
      <c r="F16" s="22">
        <v>9.35E-2</v>
      </c>
      <c r="G16" s="22">
        <v>8.6800000000000002E-2</v>
      </c>
      <c r="H16" s="22">
        <v>8.3500000000000005E-2</v>
      </c>
      <c r="I16" s="22">
        <v>7.9600000000000004E-2</v>
      </c>
      <c r="J16" s="22">
        <v>8.7900000000000006E-2</v>
      </c>
      <c r="K16" s="22">
        <v>7.1400000000000005E-2</v>
      </c>
      <c r="L16" s="22">
        <v>6.8400000000000002E-2</v>
      </c>
      <c r="M16" s="22">
        <v>4.2700000000000002E-2</v>
      </c>
    </row>
    <row r="17" spans="1:20" x14ac:dyDescent="0.25">
      <c r="A17" s="24" t="s">
        <v>4</v>
      </c>
      <c r="B17" s="22">
        <v>4.2200000000000001E-2</v>
      </c>
      <c r="C17" s="22">
        <v>4.2000000000000003E-2</v>
      </c>
      <c r="D17" s="22">
        <v>9.11E-2</v>
      </c>
      <c r="E17" s="22">
        <v>0.1031</v>
      </c>
      <c r="F17" s="22">
        <v>8.7800000000000003E-2</v>
      </c>
      <c r="G17" s="22">
        <v>8.6900000000000005E-2</v>
      </c>
      <c r="H17" s="22">
        <v>8.7800000000000003E-2</v>
      </c>
      <c r="I17" s="22">
        <v>8.4000000000000005E-2</v>
      </c>
      <c r="J17" s="22">
        <v>7.9500000000000001E-2</v>
      </c>
      <c r="K17" s="22">
        <v>7.6200000000000004E-2</v>
      </c>
      <c r="L17" s="22">
        <v>4.2200000000000001E-2</v>
      </c>
      <c r="M17" s="22">
        <v>4.19E-2</v>
      </c>
    </row>
    <row r="18" spans="1:20" x14ac:dyDescent="0.25">
      <c r="A18" s="24" t="s">
        <v>5</v>
      </c>
      <c r="B18" s="22">
        <v>4.6699999999999998E-2</v>
      </c>
      <c r="C18" s="22">
        <v>4.2099999999999999E-2</v>
      </c>
      <c r="D18" s="22">
        <v>4.2700000000000002E-2</v>
      </c>
      <c r="E18" s="22">
        <v>4.2599999999999999E-2</v>
      </c>
      <c r="F18" s="22">
        <v>4.3700000000000003E-2</v>
      </c>
      <c r="G18" s="22">
        <v>4.2999999999999997E-2</v>
      </c>
      <c r="H18" s="22">
        <v>4.3499999999999997E-2</v>
      </c>
      <c r="I18" s="22">
        <v>4.3200000000000002E-2</v>
      </c>
      <c r="J18" s="22">
        <v>4.24E-2</v>
      </c>
      <c r="K18" s="22">
        <v>4.1000000000000002E-2</v>
      </c>
      <c r="L18" s="22">
        <v>4.1700000000000001E-2</v>
      </c>
      <c r="M18" s="22">
        <v>4.2200000000000001E-2</v>
      </c>
    </row>
    <row r="19" spans="1:20" x14ac:dyDescent="0.25">
      <c r="A19" s="24" t="s">
        <v>61</v>
      </c>
      <c r="B19" s="22">
        <v>4.3999999999999997E-2</v>
      </c>
      <c r="C19" s="22">
        <v>4.2599999999999999E-2</v>
      </c>
      <c r="D19" s="22">
        <v>4.4699999999999997E-2</v>
      </c>
      <c r="E19" s="22">
        <v>4.2599999999999999E-2</v>
      </c>
      <c r="F19" s="22">
        <v>4.24E-2</v>
      </c>
      <c r="G19" s="22">
        <v>4.2900000000000001E-2</v>
      </c>
      <c r="H19" s="22">
        <v>4.2999999999999997E-2</v>
      </c>
      <c r="I19" s="22">
        <v>4.2299999999999997E-2</v>
      </c>
      <c r="J19" s="22">
        <v>4.2599999999999999E-2</v>
      </c>
      <c r="K19" s="22">
        <v>4.58E-2</v>
      </c>
      <c r="L19" s="22">
        <v>4.2000000000000003E-2</v>
      </c>
      <c r="M19" s="22">
        <v>4.2900000000000001E-2</v>
      </c>
    </row>
    <row r="22" spans="1:20" x14ac:dyDescent="0.25">
      <c r="A22" s="1"/>
      <c r="S22" s="25"/>
      <c r="T22" s="3"/>
    </row>
    <row r="23" spans="1:20" x14ac:dyDescent="0.25">
      <c r="C23" s="4"/>
      <c r="S23" s="25"/>
      <c r="T23" s="3"/>
    </row>
    <row r="24" spans="1:20" x14ac:dyDescent="0.25">
      <c r="C24" s="4"/>
      <c r="S24" s="25"/>
      <c r="T24" s="3"/>
    </row>
    <row r="25" spans="1:20" x14ac:dyDescent="0.25">
      <c r="D25" s="3"/>
      <c r="E25" s="3"/>
      <c r="F25" s="2"/>
      <c r="G25" s="2"/>
      <c r="H25" s="2" t="s">
        <v>8</v>
      </c>
      <c r="I25" s="2" t="s">
        <v>9</v>
      </c>
      <c r="J25" s="2" t="s">
        <v>10</v>
      </c>
      <c r="K25" s="2" t="s">
        <v>11</v>
      </c>
      <c r="L25" s="2" t="s">
        <v>12</v>
      </c>
      <c r="M25" s="2" t="s">
        <v>13</v>
      </c>
      <c r="N25" s="2" t="s">
        <v>14</v>
      </c>
      <c r="O25" s="2" t="s">
        <v>15</v>
      </c>
      <c r="P25" s="2" t="s">
        <v>16</v>
      </c>
      <c r="Q25" s="2"/>
      <c r="R25" s="3"/>
      <c r="S25" s="25"/>
      <c r="T25" s="3"/>
    </row>
    <row r="26" spans="1:20" x14ac:dyDescent="0.25">
      <c r="D26" s="3"/>
      <c r="E26" s="3"/>
      <c r="F26" s="5">
        <v>4.2599999999999999E-2</v>
      </c>
      <c r="G26" s="5">
        <v>4.24E-2</v>
      </c>
      <c r="H26" s="5">
        <v>4.2200000000000001E-2</v>
      </c>
      <c r="I26" s="5">
        <v>4.1500000000000002E-2</v>
      </c>
      <c r="J26" s="5">
        <v>4.2299999999999997E-2</v>
      </c>
      <c r="K26" s="5">
        <v>4.2900000000000001E-2</v>
      </c>
      <c r="L26" s="5">
        <v>4.2799999999999998E-2</v>
      </c>
      <c r="M26" s="5">
        <v>4.3099999999999999E-2</v>
      </c>
      <c r="N26" s="5">
        <v>4.1700000000000001E-2</v>
      </c>
      <c r="O26" s="5">
        <v>4.1799999999999997E-2</v>
      </c>
      <c r="P26" s="5">
        <v>4.2700000000000002E-2</v>
      </c>
      <c r="Q26" s="5">
        <v>4.3099999999999999E-2</v>
      </c>
      <c r="R26" s="3"/>
      <c r="S26" s="25"/>
      <c r="T26" s="3"/>
    </row>
    <row r="27" spans="1:20" x14ac:dyDescent="0.25">
      <c r="A27" s="1" t="s">
        <v>83</v>
      </c>
      <c r="D27" s="3"/>
      <c r="E27" s="3"/>
      <c r="F27" s="5">
        <v>4.1799999999999997E-2</v>
      </c>
      <c r="G27" s="5">
        <v>4.24E-2</v>
      </c>
      <c r="H27" s="5">
        <v>4.3999999999999997E-2</v>
      </c>
      <c r="I27" s="5">
        <v>4.6199999999999998E-2</v>
      </c>
      <c r="J27" s="5">
        <v>4.2700000000000002E-2</v>
      </c>
      <c r="K27" s="5">
        <v>4.2599999999999999E-2</v>
      </c>
      <c r="L27" s="5">
        <v>4.2200000000000001E-2</v>
      </c>
      <c r="M27" s="5">
        <v>4.2299999999999997E-2</v>
      </c>
      <c r="N27" s="5">
        <v>4.2900000000000001E-2</v>
      </c>
      <c r="O27" s="5">
        <v>4.3299999999999998E-2</v>
      </c>
      <c r="P27" s="5">
        <v>4.3499999999999997E-2</v>
      </c>
      <c r="Q27" s="5">
        <v>4.2000000000000003E-2</v>
      </c>
      <c r="R27" s="3"/>
      <c r="S27" s="25"/>
      <c r="T27" s="3"/>
    </row>
    <row r="28" spans="1:20" x14ac:dyDescent="0.25">
      <c r="A28" t="s">
        <v>17</v>
      </c>
      <c r="C28" t="s">
        <v>82</v>
      </c>
      <c r="D28" s="3"/>
      <c r="E28" s="3"/>
      <c r="F28" s="5">
        <v>4.2299999999999997E-2</v>
      </c>
      <c r="G28" s="5">
        <v>4.1799999999999997E-2</v>
      </c>
      <c r="H28" s="6">
        <v>0.1091</v>
      </c>
      <c r="I28" s="7">
        <v>0.1176</v>
      </c>
      <c r="J28" s="7">
        <v>0.12470000000000001</v>
      </c>
      <c r="K28" s="7">
        <v>0.1119</v>
      </c>
      <c r="L28" s="7">
        <v>9.1499999999999998E-2</v>
      </c>
      <c r="M28" s="7">
        <v>0.11269999999999999</v>
      </c>
      <c r="N28" s="7">
        <v>8.9599999999999999E-2</v>
      </c>
      <c r="O28" s="7">
        <v>8.3699999999999997E-2</v>
      </c>
      <c r="P28" s="8">
        <v>6.4899999999999999E-2</v>
      </c>
      <c r="Q28" s="5">
        <v>4.2299999999999997E-2</v>
      </c>
      <c r="R28" s="3"/>
    </row>
    <row r="29" spans="1:20" x14ac:dyDescent="0.25">
      <c r="A29" t="s">
        <v>18</v>
      </c>
      <c r="C29" s="4">
        <v>43903</v>
      </c>
      <c r="D29" s="3"/>
      <c r="E29" s="3"/>
      <c r="F29" s="5">
        <v>4.19E-2</v>
      </c>
      <c r="G29" s="5">
        <v>4.2500000000000003E-2</v>
      </c>
      <c r="H29" s="9">
        <v>9.1600000000000001E-2</v>
      </c>
      <c r="I29" s="5">
        <v>9.8799999999999999E-2</v>
      </c>
      <c r="J29" s="5">
        <v>9.7799999999999998E-2</v>
      </c>
      <c r="K29" s="5">
        <v>0.1028</v>
      </c>
      <c r="L29" s="5">
        <v>0.1028</v>
      </c>
      <c r="M29" s="5">
        <v>9.2899999999999996E-2</v>
      </c>
      <c r="N29" s="5">
        <v>8.8800000000000004E-2</v>
      </c>
      <c r="O29" s="5">
        <v>8.4099999999999994E-2</v>
      </c>
      <c r="P29" s="10">
        <v>6.6900000000000001E-2</v>
      </c>
      <c r="Q29" s="5">
        <v>4.3099999999999999E-2</v>
      </c>
      <c r="R29" s="3"/>
    </row>
    <row r="30" spans="1:20" x14ac:dyDescent="0.25">
      <c r="A30" t="s">
        <v>19</v>
      </c>
      <c r="C30" t="s">
        <v>35</v>
      </c>
      <c r="D30" s="3"/>
      <c r="E30" s="3"/>
      <c r="F30" s="5">
        <v>4.2099999999999999E-2</v>
      </c>
      <c r="G30" s="5">
        <v>4.2599999999999999E-2</v>
      </c>
      <c r="H30" s="9">
        <v>8.5199999999999998E-2</v>
      </c>
      <c r="I30" s="5">
        <v>0.1074</v>
      </c>
      <c r="J30" s="5">
        <v>9.35E-2</v>
      </c>
      <c r="K30" s="5">
        <v>8.6800000000000002E-2</v>
      </c>
      <c r="L30" s="5">
        <v>8.3500000000000005E-2</v>
      </c>
      <c r="M30" s="5">
        <v>7.9600000000000004E-2</v>
      </c>
      <c r="N30" s="5">
        <v>8.7900000000000006E-2</v>
      </c>
      <c r="O30" s="5">
        <v>7.1400000000000005E-2</v>
      </c>
      <c r="P30" s="10">
        <v>6.8400000000000002E-2</v>
      </c>
      <c r="Q30" s="5">
        <v>4.2700000000000002E-2</v>
      </c>
      <c r="R30" s="3"/>
    </row>
    <row r="31" spans="1:20" x14ac:dyDescent="0.25">
      <c r="A31" t="s">
        <v>20</v>
      </c>
      <c r="C31" t="s">
        <v>80</v>
      </c>
      <c r="D31" s="3"/>
      <c r="E31" s="3"/>
      <c r="F31" s="5">
        <v>4.2200000000000001E-2</v>
      </c>
      <c r="G31" s="5">
        <v>4.2000000000000003E-2</v>
      </c>
      <c r="H31" s="11">
        <v>9.11E-2</v>
      </c>
      <c r="I31" s="12">
        <v>0.1031</v>
      </c>
      <c r="J31" s="12">
        <v>8.7800000000000003E-2</v>
      </c>
      <c r="K31" s="12">
        <v>8.6900000000000005E-2</v>
      </c>
      <c r="L31" s="12">
        <v>8.7800000000000003E-2</v>
      </c>
      <c r="M31" s="12">
        <v>8.4000000000000005E-2</v>
      </c>
      <c r="N31" s="12">
        <v>7.9500000000000001E-2</v>
      </c>
      <c r="O31" s="12">
        <v>7.6200000000000004E-2</v>
      </c>
      <c r="P31" s="13">
        <v>4.2200000000000001E-2</v>
      </c>
      <c r="Q31" s="5">
        <v>4.19E-2</v>
      </c>
      <c r="R31" s="3"/>
    </row>
    <row r="32" spans="1:20" x14ac:dyDescent="0.25">
      <c r="A32" t="s">
        <v>6</v>
      </c>
      <c r="C32" s="4">
        <v>44138</v>
      </c>
      <c r="D32" s="3"/>
      <c r="E32" s="3"/>
      <c r="F32" s="3">
        <v>4.6699999999999998E-2</v>
      </c>
      <c r="G32" s="3">
        <v>4.2099999999999999E-2</v>
      </c>
      <c r="H32" s="3">
        <v>4.2700000000000002E-2</v>
      </c>
      <c r="I32" s="3">
        <v>4.2599999999999999E-2</v>
      </c>
      <c r="J32" s="3">
        <v>4.3700000000000003E-2</v>
      </c>
      <c r="K32" s="3">
        <v>4.2999999999999997E-2</v>
      </c>
      <c r="L32" s="3">
        <v>4.3499999999999997E-2</v>
      </c>
      <c r="M32" s="3">
        <v>4.3200000000000002E-2</v>
      </c>
      <c r="N32" s="3">
        <v>4.24E-2</v>
      </c>
      <c r="O32" s="3">
        <v>4.1000000000000002E-2</v>
      </c>
      <c r="P32" s="3">
        <v>4.1700000000000001E-2</v>
      </c>
      <c r="Q32" s="3">
        <v>4.2200000000000001E-2</v>
      </c>
      <c r="R32" s="3"/>
    </row>
    <row r="33" spans="1:18" x14ac:dyDescent="0.25">
      <c r="A33" t="s">
        <v>7</v>
      </c>
      <c r="C33" t="s">
        <v>34</v>
      </c>
      <c r="D33" s="3"/>
      <c r="E33" s="3"/>
      <c r="F33" s="3">
        <v>4.3999999999999997E-2</v>
      </c>
      <c r="G33" s="3">
        <v>4.2599999999999999E-2</v>
      </c>
      <c r="H33" s="3">
        <v>4.4699999999999997E-2</v>
      </c>
      <c r="I33" s="3">
        <v>4.2599999999999999E-2</v>
      </c>
      <c r="J33" s="3">
        <v>4.24E-2</v>
      </c>
      <c r="K33" s="3">
        <v>4.2900000000000001E-2</v>
      </c>
      <c r="L33" s="3">
        <v>4.2999999999999997E-2</v>
      </c>
      <c r="M33" s="3">
        <v>4.2299999999999997E-2</v>
      </c>
      <c r="N33" s="3">
        <v>4.2599999999999999E-2</v>
      </c>
      <c r="O33" s="3">
        <v>4.58E-2</v>
      </c>
      <c r="P33" s="3">
        <v>4.2000000000000003E-2</v>
      </c>
      <c r="Q33" s="3">
        <v>4.2900000000000001E-2</v>
      </c>
      <c r="R33" s="3"/>
    </row>
    <row r="34" spans="1:18" x14ac:dyDescent="0.25">
      <c r="A34" s="1" t="s">
        <v>81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21</v>
      </c>
      <c r="G35" s="3"/>
      <c r="H35" s="16">
        <f>AVERAGE(H28:H31)</f>
        <v>9.425E-2</v>
      </c>
      <c r="I35" s="3">
        <f t="shared" ref="I35:M35" si="0">AVERAGE(I28:I31)</f>
        <v>0.10672499999999999</v>
      </c>
      <c r="J35" s="3">
        <f t="shared" si="0"/>
        <v>0.10095</v>
      </c>
      <c r="K35" s="3">
        <f t="shared" si="0"/>
        <v>9.7099999999999992E-2</v>
      </c>
      <c r="L35" s="3">
        <f t="shared" si="0"/>
        <v>9.1399999999999995E-2</v>
      </c>
      <c r="M35" s="3">
        <f t="shared" si="0"/>
        <v>9.2300000000000007E-2</v>
      </c>
      <c r="N35" s="3">
        <f>AVERAGE(N28:N31)</f>
        <v>8.6449999999999999E-2</v>
      </c>
      <c r="O35" s="3">
        <f>AVERAGE(O28:O31)</f>
        <v>7.8850000000000003E-2</v>
      </c>
      <c r="P35" s="3">
        <f>AVERAGE(P28:P30)</f>
        <v>6.6733333333333325E-2</v>
      </c>
      <c r="Q35" s="3"/>
      <c r="R35" s="3"/>
    </row>
    <row r="36" spans="1:18" x14ac:dyDescent="0.25">
      <c r="B36" s="14"/>
      <c r="D36" s="3"/>
      <c r="E36" s="3"/>
      <c r="F36" s="3" t="s">
        <v>22</v>
      </c>
      <c r="G36" s="3"/>
      <c r="H36" s="3">
        <f>H35/1000</f>
        <v>9.4250000000000001E-5</v>
      </c>
      <c r="I36" s="3">
        <f t="shared" ref="I36:P36" si="1">I35/1000</f>
        <v>1.0672499999999999E-4</v>
      </c>
      <c r="J36" s="3">
        <f t="shared" si="1"/>
        <v>1.0095E-4</v>
      </c>
      <c r="K36" s="3">
        <f t="shared" si="1"/>
        <v>9.7099999999999989E-5</v>
      </c>
      <c r="L36" s="3">
        <f t="shared" si="1"/>
        <v>9.1399999999999999E-5</v>
      </c>
      <c r="M36" s="3">
        <f t="shared" si="1"/>
        <v>9.2300000000000007E-5</v>
      </c>
      <c r="N36" s="3">
        <f t="shared" si="1"/>
        <v>8.6450000000000001E-5</v>
      </c>
      <c r="O36" s="3">
        <f t="shared" si="1"/>
        <v>7.8850000000000006E-5</v>
      </c>
      <c r="P36" s="3">
        <f t="shared" si="1"/>
        <v>6.673333333333332E-5</v>
      </c>
      <c r="Q36" s="3"/>
      <c r="R36" s="3"/>
    </row>
    <row r="37" spans="1:18" x14ac:dyDescent="0.25">
      <c r="B37" s="14"/>
      <c r="D37" s="3"/>
      <c r="E37" s="3"/>
      <c r="F37" s="3" t="s">
        <v>23</v>
      </c>
      <c r="G37" s="3"/>
      <c r="H37" s="3">
        <f>MEDIAN(H28:H31)</f>
        <v>9.1350000000000001E-2</v>
      </c>
      <c r="I37" s="3">
        <f t="shared" ref="I37:P37" si="2">MEDIAN(I28:I31)</f>
        <v>0.10525</v>
      </c>
      <c r="J37" s="3">
        <f t="shared" si="2"/>
        <v>9.5649999999999999E-2</v>
      </c>
      <c r="K37" s="3">
        <f t="shared" si="2"/>
        <v>9.4850000000000004E-2</v>
      </c>
      <c r="L37" s="3">
        <f t="shared" si="2"/>
        <v>8.9650000000000007E-2</v>
      </c>
      <c r="M37" s="3">
        <f t="shared" si="2"/>
        <v>8.8450000000000001E-2</v>
      </c>
      <c r="N37" s="3">
        <f t="shared" si="2"/>
        <v>8.8350000000000012E-2</v>
      </c>
      <c r="O37" s="3">
        <f t="shared" si="2"/>
        <v>7.9949999999999993E-2</v>
      </c>
      <c r="P37" s="3">
        <f t="shared" si="2"/>
        <v>6.59E-2</v>
      </c>
      <c r="Q37" s="3"/>
      <c r="R37" s="3"/>
    </row>
    <row r="38" spans="1:18" x14ac:dyDescent="0.25">
      <c r="B38" s="17"/>
      <c r="D38" s="3"/>
      <c r="E38" s="3"/>
      <c r="F38" s="3" t="s">
        <v>24</v>
      </c>
      <c r="G38" s="3"/>
      <c r="H38" s="3">
        <f>H37/1000</f>
        <v>9.1349999999999998E-5</v>
      </c>
      <c r="I38" s="3">
        <f t="shared" ref="I38:P38" si="3">I37/1000</f>
        <v>1.0525E-4</v>
      </c>
      <c r="J38" s="3">
        <f t="shared" si="3"/>
        <v>9.5649999999999994E-5</v>
      </c>
      <c r="K38" s="3">
        <f t="shared" si="3"/>
        <v>9.4850000000000002E-5</v>
      </c>
      <c r="L38" s="3">
        <f t="shared" si="3"/>
        <v>8.9650000000000011E-5</v>
      </c>
      <c r="M38" s="3">
        <f t="shared" si="3"/>
        <v>8.8449999999999995E-5</v>
      </c>
      <c r="N38" s="3">
        <f t="shared" si="3"/>
        <v>8.8350000000000006E-5</v>
      </c>
      <c r="O38" s="3">
        <f t="shared" si="3"/>
        <v>7.9949999999999992E-5</v>
      </c>
      <c r="P38" s="3">
        <f t="shared" si="3"/>
        <v>6.5900000000000003E-5</v>
      </c>
      <c r="Q38" s="3"/>
      <c r="R38" s="3"/>
    </row>
    <row r="39" spans="1:18" x14ac:dyDescent="0.25">
      <c r="B39" s="14"/>
      <c r="C39" s="14"/>
      <c r="D39" s="3"/>
      <c r="E39" s="3"/>
      <c r="F39" s="3" t="s">
        <v>25</v>
      </c>
      <c r="G39" s="3"/>
      <c r="H39" s="3">
        <f>STDEV(H28:H31)</f>
        <v>1.0317783999806679E-2</v>
      </c>
      <c r="I39" s="3">
        <f t="shared" ref="I39:P39" si="4">STDEV(I28:I31)</f>
        <v>8.0553812241672736E-3</v>
      </c>
      <c r="J39" s="3">
        <f t="shared" si="4"/>
        <v>1.635451008132011E-2</v>
      </c>
      <c r="K39" s="3">
        <f t="shared" si="4"/>
        <v>1.2405106475426555E-2</v>
      </c>
      <c r="L39" s="3">
        <f t="shared" si="4"/>
        <v>8.2732500667311304E-3</v>
      </c>
      <c r="M39" s="3">
        <f t="shared" si="4"/>
        <v>1.4682188755995022E-2</v>
      </c>
      <c r="N39" s="3">
        <f t="shared" si="4"/>
        <v>4.685082710048992E-3</v>
      </c>
      <c r="O39" s="3">
        <f t="shared" si="4"/>
        <v>6.1538605769061701E-3</v>
      </c>
      <c r="P39" s="3">
        <f t="shared" si="4"/>
        <v>1.2350168689806101E-2</v>
      </c>
      <c r="Q39" s="3"/>
      <c r="R39" s="3"/>
    </row>
    <row r="40" spans="1:18" x14ac:dyDescent="0.25">
      <c r="D40" s="3"/>
      <c r="E40" s="3"/>
      <c r="F40" s="3" t="s">
        <v>26</v>
      </c>
      <c r="G40" s="3"/>
      <c r="H40" s="3">
        <f>H39/H35*100</f>
        <v>10.947250928176848</v>
      </c>
      <c r="I40" s="3">
        <f t="shared" ref="I40:P40" si="5">I39/I35*100</f>
        <v>7.5477921987981018</v>
      </c>
      <c r="J40" s="3">
        <f t="shared" si="5"/>
        <v>16.20060434008926</v>
      </c>
      <c r="K40" s="3">
        <f t="shared" si="5"/>
        <v>12.775598841839914</v>
      </c>
      <c r="L40" s="3">
        <f t="shared" si="5"/>
        <v>9.0516959154607548</v>
      </c>
      <c r="M40" s="3">
        <f t="shared" si="5"/>
        <v>15.907030071500564</v>
      </c>
      <c r="N40" s="3">
        <f t="shared" si="5"/>
        <v>5.4194131984372378</v>
      </c>
      <c r="O40" s="3">
        <f t="shared" si="5"/>
        <v>7.8045156333622954</v>
      </c>
      <c r="P40" s="3">
        <f t="shared" si="5"/>
        <v>18.506746288420732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27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8</v>
      </c>
      <c r="I44" s="2" t="s">
        <v>9</v>
      </c>
      <c r="J44" s="2" t="s">
        <v>10</v>
      </c>
      <c r="K44" s="2" t="s">
        <v>11</v>
      </c>
      <c r="L44" s="2" t="s">
        <v>12</v>
      </c>
      <c r="M44" s="2" t="s">
        <v>13</v>
      </c>
      <c r="N44" s="2" t="s">
        <v>14</v>
      </c>
      <c r="O44" s="2" t="s">
        <v>15</v>
      </c>
      <c r="P44" s="2" t="s">
        <v>16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4.2366666666666677E-2</v>
      </c>
      <c r="I47" s="3">
        <f t="shared" ref="I47:N47" si="6">I28-$P$35</f>
        <v>5.0866666666666671E-2</v>
      </c>
      <c r="J47" s="3">
        <f t="shared" si="6"/>
        <v>5.796666666666668E-2</v>
      </c>
      <c r="K47" s="3">
        <f t="shared" si="6"/>
        <v>4.5166666666666674E-2</v>
      </c>
      <c r="L47" s="3">
        <f t="shared" si="6"/>
        <v>2.4766666666666673E-2</v>
      </c>
      <c r="M47" s="3">
        <f t="shared" si="6"/>
        <v>4.596666666666667E-2</v>
      </c>
      <c r="N47" s="3">
        <f t="shared" si="6"/>
        <v>2.2866666666666674E-2</v>
      </c>
      <c r="O47" s="3">
        <f>O28-$P$35</f>
        <v>1.6966666666666672E-2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2.4866666666666676E-2</v>
      </c>
      <c r="I48" s="3">
        <f t="shared" si="7"/>
        <v>3.2066666666666674E-2</v>
      </c>
      <c r="J48" s="3">
        <f t="shared" si="7"/>
        <v>3.1066666666666673E-2</v>
      </c>
      <c r="K48" s="3">
        <f t="shared" si="7"/>
        <v>3.6066666666666677E-2</v>
      </c>
      <c r="L48" s="3">
        <f t="shared" si="7"/>
        <v>3.6066666666666677E-2</v>
      </c>
      <c r="M48" s="3">
        <f t="shared" si="7"/>
        <v>2.6166666666666671E-2</v>
      </c>
      <c r="N48" s="3">
        <f t="shared" si="7"/>
        <v>2.2066666666666679E-2</v>
      </c>
      <c r="O48" s="3">
        <f t="shared" si="7"/>
        <v>1.7366666666666669E-2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1.8466666666666673E-2</v>
      </c>
      <c r="I49" s="3">
        <f t="shared" si="7"/>
        <v>4.066666666666667E-2</v>
      </c>
      <c r="J49" s="3">
        <f t="shared" si="7"/>
        <v>2.6766666666666675E-2</v>
      </c>
      <c r="K49" s="3">
        <f t="shared" si="7"/>
        <v>2.0066666666666677E-2</v>
      </c>
      <c r="L49" s="3">
        <f>L30-$P$35</f>
        <v>1.676666666666668E-2</v>
      </c>
      <c r="M49" s="3">
        <f t="shared" si="7"/>
        <v>1.2866666666666679E-2</v>
      </c>
      <c r="N49" s="3">
        <f t="shared" si="7"/>
        <v>2.1166666666666681E-2</v>
      </c>
      <c r="O49" s="3">
        <f>O30-$P$35</f>
        <v>4.6666666666666801E-3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2.4366666666666675E-2</v>
      </c>
      <c r="I50" s="3">
        <f t="shared" si="7"/>
        <v>3.6366666666666672E-2</v>
      </c>
      <c r="J50" s="3">
        <f t="shared" si="7"/>
        <v>2.1066666666666678E-2</v>
      </c>
      <c r="K50" s="3">
        <f t="shared" si="7"/>
        <v>2.016666666666668E-2</v>
      </c>
      <c r="L50" s="3">
        <f t="shared" si="7"/>
        <v>2.1066666666666678E-2</v>
      </c>
      <c r="M50" s="3">
        <f t="shared" si="7"/>
        <v>1.726666666666668E-2</v>
      </c>
      <c r="N50" s="3">
        <f t="shared" si="7"/>
        <v>1.2766666666666676E-2</v>
      </c>
      <c r="O50" s="3">
        <f t="shared" si="7"/>
        <v>9.4666666666666788E-3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8</v>
      </c>
      <c r="I53" s="2" t="s">
        <v>9</v>
      </c>
      <c r="J53" s="2" t="s">
        <v>10</v>
      </c>
      <c r="K53" s="2" t="s">
        <v>11</v>
      </c>
      <c r="L53" s="2" t="s">
        <v>12</v>
      </c>
      <c r="M53" s="2" t="s">
        <v>13</v>
      </c>
      <c r="N53" s="2" t="s">
        <v>14</v>
      </c>
      <c r="O53" s="2" t="s">
        <v>15</v>
      </c>
      <c r="P53" s="2" t="s">
        <v>16</v>
      </c>
      <c r="Q53" s="2"/>
      <c r="R53" s="3"/>
      <c r="S53" s="18" t="s">
        <v>28</v>
      </c>
      <c r="T53" s="19"/>
    </row>
    <row r="54" spans="4:20" x14ac:dyDescent="0.25">
      <c r="D54" s="3"/>
      <c r="E54" s="3"/>
      <c r="F54" s="3" t="s">
        <v>21</v>
      </c>
      <c r="G54" s="3"/>
      <c r="H54" s="3">
        <f>AVERAGE(H47:H50)</f>
        <v>2.7516666666666675E-2</v>
      </c>
      <c r="I54" s="3">
        <f>AVERAGE(I47:I50)</f>
        <v>3.9991666666666675E-2</v>
      </c>
      <c r="J54" s="3">
        <f t="shared" ref="J54:N54" si="8">AVERAGE(J47:J50)</f>
        <v>3.4216666666666673E-2</v>
      </c>
      <c r="K54" s="3">
        <f t="shared" si="8"/>
        <v>3.0366666666666677E-2</v>
      </c>
      <c r="L54" s="3">
        <f t="shared" si="8"/>
        <v>2.4666666666666677E-2</v>
      </c>
      <c r="M54" s="3">
        <f t="shared" si="8"/>
        <v>2.5566666666666675E-2</v>
      </c>
      <c r="N54" s="3">
        <f t="shared" si="8"/>
        <v>1.9716666666666677E-2</v>
      </c>
      <c r="O54" s="3">
        <f>AVERAGE(O47:O50)</f>
        <v>1.2116666666666675E-2</v>
      </c>
      <c r="P54" s="3"/>
      <c r="Q54" s="3"/>
      <c r="R54" s="3"/>
      <c r="S54" s="20">
        <f>AVERAGE(H47:I50)</f>
        <v>3.3754166666666675E-2</v>
      </c>
      <c r="T54" s="21"/>
    </row>
    <row r="55" spans="4:20" x14ac:dyDescent="0.25">
      <c r="D55" s="3"/>
      <c r="E55" s="3"/>
      <c r="F55" s="3" t="s">
        <v>22</v>
      </c>
      <c r="G55" s="3"/>
      <c r="H55" s="3">
        <f>H54/1000</f>
        <v>2.7516666666666674E-5</v>
      </c>
      <c r="I55" s="3">
        <f t="shared" ref="I55:O55" si="9">I54/1000</f>
        <v>3.9991666666666672E-5</v>
      </c>
      <c r="J55" s="3">
        <f t="shared" si="9"/>
        <v>3.4216666666666674E-5</v>
      </c>
      <c r="K55" s="3">
        <f t="shared" si="9"/>
        <v>3.0366666666666679E-5</v>
      </c>
      <c r="L55" s="3">
        <f t="shared" si="9"/>
        <v>2.4666666666666676E-5</v>
      </c>
      <c r="M55" s="3">
        <f t="shared" si="9"/>
        <v>2.5566666666666674E-5</v>
      </c>
      <c r="N55" s="3">
        <f t="shared" si="9"/>
        <v>1.9716666666666677E-5</v>
      </c>
      <c r="O55" s="3">
        <f t="shared" si="9"/>
        <v>1.2116666666666675E-5</v>
      </c>
      <c r="P55" s="3"/>
      <c r="Q55" s="3"/>
      <c r="R55" s="3"/>
    </row>
    <row r="56" spans="4:20" x14ac:dyDescent="0.25">
      <c r="D56" s="3"/>
      <c r="E56" s="3"/>
      <c r="F56" s="3" t="s">
        <v>23</v>
      </c>
      <c r="G56" s="3"/>
      <c r="H56" s="3">
        <f>MEDIAN(H47:H50)</f>
        <v>2.4616666666666676E-2</v>
      </c>
      <c r="I56" s="3">
        <f t="shared" ref="I56:N56" si="10">MEDIAN(I47:I50)</f>
        <v>3.8516666666666671E-2</v>
      </c>
      <c r="J56" s="3">
        <f>MEDIAN(J47:J50)</f>
        <v>2.8916666666666674E-2</v>
      </c>
      <c r="K56" s="3">
        <f t="shared" si="10"/>
        <v>2.8116666666666679E-2</v>
      </c>
      <c r="L56" s="3">
        <f t="shared" si="10"/>
        <v>2.2916666666666675E-2</v>
      </c>
      <c r="M56" s="3">
        <f t="shared" si="10"/>
        <v>2.1716666666666676E-2</v>
      </c>
      <c r="N56" s="3">
        <f t="shared" si="10"/>
        <v>2.161666666666668E-2</v>
      </c>
      <c r="O56" s="3">
        <f>MEDIAN(O47:O50)</f>
        <v>1.3216666666666675E-2</v>
      </c>
      <c r="P56" s="3"/>
      <c r="Q56" s="3"/>
      <c r="R56" s="3"/>
    </row>
    <row r="57" spans="4:20" x14ac:dyDescent="0.25">
      <c r="D57" s="3"/>
      <c r="E57" s="3"/>
      <c r="F57" s="3" t="s">
        <v>24</v>
      </c>
      <c r="G57" s="3"/>
      <c r="H57" s="3">
        <f>H56/1000</f>
        <v>2.4616666666666674E-5</v>
      </c>
      <c r="I57" s="3">
        <f t="shared" ref="I57:O57" si="11">I56/1000</f>
        <v>3.851666666666667E-5</v>
      </c>
      <c r="J57" s="3">
        <f t="shared" si="11"/>
        <v>2.8916666666666674E-5</v>
      </c>
      <c r="K57" s="3">
        <f t="shared" si="11"/>
        <v>2.8116666666666678E-5</v>
      </c>
      <c r="L57" s="3">
        <f t="shared" si="11"/>
        <v>2.2916666666666677E-5</v>
      </c>
      <c r="M57" s="3">
        <f t="shared" si="11"/>
        <v>2.1716666666666675E-5</v>
      </c>
      <c r="N57" s="3">
        <f t="shared" si="11"/>
        <v>2.1616666666666679E-5</v>
      </c>
      <c r="O57" s="3">
        <f t="shared" si="11"/>
        <v>1.3216666666666675E-5</v>
      </c>
      <c r="P57" s="3"/>
      <c r="Q57" s="3"/>
      <c r="R57" s="3"/>
    </row>
    <row r="58" spans="4:20" x14ac:dyDescent="0.25">
      <c r="D58" s="3"/>
      <c r="E58" s="3"/>
      <c r="F58" s="3" t="s">
        <v>25</v>
      </c>
      <c r="G58" s="3"/>
      <c r="H58" s="3">
        <f>STDEV(H47:H50)</f>
        <v>1.0317783999806674E-2</v>
      </c>
      <c r="I58" s="3">
        <f t="shared" ref="I58:O58" si="12">STDEV(I47:I50)</f>
        <v>8.0553812241672493E-3</v>
      </c>
      <c r="J58" s="3">
        <f t="shared" si="12"/>
        <v>1.6354510081320085E-2</v>
      </c>
      <c r="K58" s="3">
        <f t="shared" si="12"/>
        <v>1.2405106475426421E-2</v>
      </c>
      <c r="L58" s="3">
        <f t="shared" si="12"/>
        <v>8.2732500667311235E-3</v>
      </c>
      <c r="M58" s="3">
        <f t="shared" si="12"/>
        <v>1.4682188755995022E-2</v>
      </c>
      <c r="N58" s="3">
        <f t="shared" si="12"/>
        <v>4.6850827100489876E-3</v>
      </c>
      <c r="O58" s="3">
        <f t="shared" si="12"/>
        <v>6.1538605769061658E-3</v>
      </c>
      <c r="P58" s="3"/>
      <c r="Q58" s="3"/>
      <c r="R58" s="3"/>
    </row>
    <row r="59" spans="4:20" x14ac:dyDescent="0.25">
      <c r="D59" s="3"/>
      <c r="E59" s="3"/>
      <c r="F59" s="3" t="s">
        <v>26</v>
      </c>
      <c r="G59" s="3"/>
      <c r="H59" s="3">
        <f>H58/H54*100</f>
        <v>37.496489399660824</v>
      </c>
      <c r="I59" s="3">
        <f t="shared" ref="I59:O59" si="13">I58/I54*100</f>
        <v>20.142649445719311</v>
      </c>
      <c r="J59" s="3">
        <f t="shared" si="13"/>
        <v>47.796912073999266</v>
      </c>
      <c r="K59" s="3">
        <f t="shared" si="13"/>
        <v>40.851064134225304</v>
      </c>
      <c r="L59" s="3">
        <f t="shared" si="13"/>
        <v>33.540202973234265</v>
      </c>
      <c r="M59" s="3">
        <f t="shared" si="13"/>
        <v>57.427074664908808</v>
      </c>
      <c r="N59" s="3">
        <f t="shared" si="13"/>
        <v>23.762042485455545</v>
      </c>
      <c r="O59" s="3">
        <f t="shared" si="13"/>
        <v>50.78839540775374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29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153.9672925499697</v>
      </c>
      <c r="I63" s="3">
        <f t="shared" ref="H63:O66" si="14">I47/$H$54*100</f>
        <v>184.85766202301633</v>
      </c>
      <c r="J63" s="3">
        <f t="shared" si="14"/>
        <v>210.66020593579648</v>
      </c>
      <c r="K63" s="3">
        <f t="shared" si="14"/>
        <v>164.14294367050272</v>
      </c>
      <c r="L63" s="3">
        <f t="shared" si="14"/>
        <v>90.006056935190799</v>
      </c>
      <c r="M63" s="3">
        <f t="shared" si="14"/>
        <v>167.05027256208353</v>
      </c>
      <c r="N63" s="3">
        <f t="shared" si="14"/>
        <v>83.101150817686261</v>
      </c>
      <c r="O63" s="3">
        <f>O47/$H$54*100</f>
        <v>61.659600242277399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90.369473046638404</v>
      </c>
      <c r="I64" s="3">
        <f t="shared" si="14"/>
        <v>116.53543307086613</v>
      </c>
      <c r="J64" s="3">
        <f t="shared" si="14"/>
        <v>112.90127195639006</v>
      </c>
      <c r="K64" s="3">
        <f t="shared" si="14"/>
        <v>131.07207752877045</v>
      </c>
      <c r="L64" s="3">
        <f t="shared" si="14"/>
        <v>131.07207752877045</v>
      </c>
      <c r="M64" s="3">
        <f t="shared" si="14"/>
        <v>95.093882495457279</v>
      </c>
      <c r="N64" s="3">
        <f t="shared" si="14"/>
        <v>80.193821926105414</v>
      </c>
      <c r="O64" s="3">
        <f t="shared" si="14"/>
        <v>63.113264688067829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67.110841913991521</v>
      </c>
      <c r="I65" s="3">
        <f t="shared" si="14"/>
        <v>147.78921865536034</v>
      </c>
      <c r="J65" s="3">
        <f t="shared" si="14"/>
        <v>97.274379164142942</v>
      </c>
      <c r="K65" s="3">
        <f t="shared" si="14"/>
        <v>72.925499697153256</v>
      </c>
      <c r="L65" s="3">
        <f t="shared" si="14"/>
        <v>60.932768019382223</v>
      </c>
      <c r="M65" s="3">
        <f t="shared" si="14"/>
        <v>46.759539672925534</v>
      </c>
      <c r="N65" s="3">
        <f t="shared" si="14"/>
        <v>76.923076923076948</v>
      </c>
      <c r="O65" s="3">
        <f t="shared" si="14"/>
        <v>16.959418534221726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88.552392489400361</v>
      </c>
      <c r="I66" s="3">
        <f t="shared" si="14"/>
        <v>132.16232586311324</v>
      </c>
      <c r="J66" s="3">
        <f t="shared" si="14"/>
        <v>76.559660811629342</v>
      </c>
      <c r="K66" s="3">
        <f t="shared" si="14"/>
        <v>73.288915808600876</v>
      </c>
      <c r="L66" s="3">
        <f t="shared" si="14"/>
        <v>76.559660811629342</v>
      </c>
      <c r="M66" s="3">
        <f t="shared" si="14"/>
        <v>62.749848576620259</v>
      </c>
      <c r="N66" s="3">
        <f t="shared" si="14"/>
        <v>46.396123561477914</v>
      </c>
      <c r="O66" s="3">
        <f t="shared" si="14"/>
        <v>34.403391883706881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8</v>
      </c>
      <c r="I69" s="2" t="s">
        <v>9</v>
      </c>
      <c r="J69" s="2" t="s">
        <v>10</v>
      </c>
      <c r="K69" s="2" t="s">
        <v>11</v>
      </c>
      <c r="L69" s="2" t="s">
        <v>12</v>
      </c>
      <c r="M69" s="2" t="s">
        <v>13</v>
      </c>
      <c r="N69" s="2" t="s">
        <v>14</v>
      </c>
      <c r="O69" s="2" t="s">
        <v>15</v>
      </c>
      <c r="P69" s="2" t="s">
        <v>16</v>
      </c>
      <c r="Q69" s="2"/>
      <c r="R69" s="3"/>
    </row>
    <row r="70" spans="4:18" x14ac:dyDescent="0.25">
      <c r="D70" s="3"/>
      <c r="E70" s="3"/>
      <c r="F70" s="3" t="s">
        <v>21</v>
      </c>
      <c r="G70" s="3"/>
      <c r="H70" s="3">
        <f>AVERAGE(H63:H66)</f>
        <v>99.999999999999986</v>
      </c>
      <c r="I70" s="3">
        <f t="shared" ref="I70:N70" si="15">AVERAGE(I63:I66)</f>
        <v>145.33615990308903</v>
      </c>
      <c r="J70" s="3">
        <f>AVERAGE(J63:J66)</f>
        <v>124.3488794669897</v>
      </c>
      <c r="K70" s="3">
        <f t="shared" si="15"/>
        <v>110.35735917625684</v>
      </c>
      <c r="L70" s="3">
        <f t="shared" si="15"/>
        <v>89.642640823743193</v>
      </c>
      <c r="M70" s="3">
        <f t="shared" si="15"/>
        <v>92.913385826771659</v>
      </c>
      <c r="N70" s="3">
        <f t="shared" si="15"/>
        <v>71.653543307086636</v>
      </c>
      <c r="O70" s="3">
        <f>AVERAGE(O63:O66)</f>
        <v>44.033918837068462</v>
      </c>
      <c r="P70" s="3"/>
      <c r="Q70" s="3"/>
      <c r="R70" s="3"/>
    </row>
    <row r="71" spans="4:18" x14ac:dyDescent="0.25">
      <c r="D71" s="3"/>
      <c r="E71" s="3"/>
      <c r="F71" s="3" t="s">
        <v>23</v>
      </c>
      <c r="G71" s="3"/>
      <c r="H71" s="3">
        <f>MEDIAN(H63:H66)</f>
        <v>89.460932768019376</v>
      </c>
      <c r="I71" s="3">
        <f t="shared" ref="I71:O71" si="16">MEDIAN(I63:I66)</f>
        <v>139.97577225923681</v>
      </c>
      <c r="J71" s="3">
        <f t="shared" si="16"/>
        <v>105.08782556026651</v>
      </c>
      <c r="K71" s="3">
        <f t="shared" si="16"/>
        <v>102.18049666868566</v>
      </c>
      <c r="L71" s="3">
        <f t="shared" si="16"/>
        <v>83.282858873410078</v>
      </c>
      <c r="M71" s="3">
        <f t="shared" si="16"/>
        <v>78.921865536038766</v>
      </c>
      <c r="N71" s="3">
        <f t="shared" si="16"/>
        <v>78.558449424591174</v>
      </c>
      <c r="O71" s="3">
        <f t="shared" si="16"/>
        <v>48.03149606299214</v>
      </c>
      <c r="P71" s="3"/>
      <c r="Q71" s="3"/>
      <c r="R71" s="3"/>
    </row>
    <row r="72" spans="4:18" x14ac:dyDescent="0.25">
      <c r="D72" s="3"/>
      <c r="E72" s="3"/>
      <c r="F72" s="3" t="s">
        <v>25</v>
      </c>
      <c r="G72" s="3"/>
      <c r="H72" s="3">
        <f>STDEV(H63:H66)</f>
        <v>37.496489399660888</v>
      </c>
      <c r="I72" s="3">
        <f t="shared" ref="I72:O72" si="17">STDEV(I63:I66)</f>
        <v>29.274553207149303</v>
      </c>
      <c r="J72" s="3">
        <f t="shared" si="17"/>
        <v>59.434924583840385</v>
      </c>
      <c r="K72" s="3">
        <f t="shared" si="17"/>
        <v>45.082155573930031</v>
      </c>
      <c r="L72" s="3">
        <f t="shared" si="17"/>
        <v>30.066323682850918</v>
      </c>
      <c r="M72" s="3">
        <f t="shared" si="17"/>
        <v>53.357439452434924</v>
      </c>
      <c r="N72" s="3">
        <f t="shared" si="17"/>
        <v>17.026345402964253</v>
      </c>
      <c r="O72" s="3">
        <f t="shared" si="17"/>
        <v>22.364120812499696</v>
      </c>
      <c r="P72" s="3"/>
      <c r="Q72" s="3"/>
      <c r="R72" s="3"/>
    </row>
    <row r="73" spans="4:18" x14ac:dyDescent="0.25">
      <c r="D73" s="3"/>
      <c r="E73" s="3"/>
      <c r="F73" s="3" t="s">
        <v>26</v>
      </c>
      <c r="G73" s="3"/>
      <c r="H73" s="3">
        <f t="shared" ref="H73:O73" si="18">H72/H70*100</f>
        <v>37.496489399660895</v>
      </c>
      <c r="I73" s="3">
        <f t="shared" si="18"/>
        <v>20.142649445719318</v>
      </c>
      <c r="J73" s="3">
        <f t="shared" si="18"/>
        <v>47.796912073999259</v>
      </c>
      <c r="K73" s="3">
        <f t="shared" si="18"/>
        <v>40.851064134225282</v>
      </c>
      <c r="L73" s="3">
        <f t="shared" si="18"/>
        <v>33.540202973234365</v>
      </c>
      <c r="M73" s="3">
        <f t="shared" si="18"/>
        <v>57.427074664908773</v>
      </c>
      <c r="N73" s="3">
        <f t="shared" si="18"/>
        <v>23.762042485455598</v>
      </c>
      <c r="O73" s="3">
        <f t="shared" si="18"/>
        <v>50.788395407753761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30</v>
      </c>
      <c r="E76" s="3"/>
      <c r="F76" s="3"/>
      <c r="G76" s="3"/>
      <c r="H76" s="3">
        <f>H47/$S$54*100</f>
        <v>125.51536847302802</v>
      </c>
      <c r="I76" s="3">
        <f t="shared" ref="I76:N76" si="19">I47/$S$54*100</f>
        <v>150.69744475990618</v>
      </c>
      <c r="J76" s="3">
        <f t="shared" si="19"/>
        <v>171.73188495247501</v>
      </c>
      <c r="K76" s="3">
        <f t="shared" si="19"/>
        <v>133.81064066164669</v>
      </c>
      <c r="L76" s="3">
        <f t="shared" si="19"/>
        <v>73.373657573139113</v>
      </c>
      <c r="M76" s="3">
        <f t="shared" si="19"/>
        <v>136.18071842982346</v>
      </c>
      <c r="N76" s="3">
        <f t="shared" si="19"/>
        <v>67.744722873719297</v>
      </c>
      <c r="O76" s="3">
        <f>O47/$S$54*100</f>
        <v>50.26539933341563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73.669917294161223</v>
      </c>
      <c r="I77" s="3">
        <f t="shared" si="20"/>
        <v>95.000617207752128</v>
      </c>
      <c r="J77" s="3">
        <f t="shared" si="20"/>
        <v>92.038019997531165</v>
      </c>
      <c r="K77" s="3">
        <f t="shared" si="20"/>
        <v>106.85100604863598</v>
      </c>
      <c r="L77" s="3">
        <f t="shared" si="20"/>
        <v>106.85100604863598</v>
      </c>
      <c r="M77" s="3">
        <f t="shared" si="20"/>
        <v>77.521293667448461</v>
      </c>
      <c r="N77" s="3">
        <f t="shared" si="20"/>
        <v>65.374645105542555</v>
      </c>
      <c r="O77" s="3">
        <f t="shared" si="20"/>
        <v>51.450438217504001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54.709295148747074</v>
      </c>
      <c r="I78" s="3">
        <f t="shared" si="20"/>
        <v>120.47895321565237</v>
      </c>
      <c r="J78" s="3">
        <f t="shared" si="20"/>
        <v>79.298851993581039</v>
      </c>
      <c r="K78" s="3">
        <f t="shared" si="20"/>
        <v>59.449450685100622</v>
      </c>
      <c r="L78" s="3">
        <f t="shared" si="20"/>
        <v>49.672879891371466</v>
      </c>
      <c r="M78" s="3">
        <f t="shared" si="20"/>
        <v>38.118750771509717</v>
      </c>
      <c r="N78" s="3">
        <f t="shared" si="20"/>
        <v>62.708307616343681</v>
      </c>
      <c r="O78" s="3">
        <f t="shared" si="20"/>
        <v>13.825453647697852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72.188618689050742</v>
      </c>
      <c r="I79" s="3">
        <f t="shared" si="20"/>
        <v>107.73978521170224</v>
      </c>
      <c r="J79" s="3">
        <f t="shared" si="20"/>
        <v>62.412047895321585</v>
      </c>
      <c r="K79" s="3">
        <f t="shared" si="20"/>
        <v>59.745710406122718</v>
      </c>
      <c r="L79" s="3">
        <f t="shared" si="20"/>
        <v>62.412047895321585</v>
      </c>
      <c r="M79" s="3">
        <f t="shared" si="20"/>
        <v>51.15417849648194</v>
      </c>
      <c r="N79" s="3">
        <f t="shared" si="20"/>
        <v>37.822491050487614</v>
      </c>
      <c r="O79" s="3">
        <f t="shared" si="20"/>
        <v>28.045920256758457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8</v>
      </c>
      <c r="I82" s="2" t="s">
        <v>9</v>
      </c>
      <c r="J82" s="2" t="s">
        <v>10</v>
      </c>
      <c r="K82" s="2" t="s">
        <v>11</v>
      </c>
      <c r="L82" s="2" t="s">
        <v>12</v>
      </c>
      <c r="M82" s="2" t="s">
        <v>13</v>
      </c>
      <c r="N82" s="2" t="s">
        <v>14</v>
      </c>
      <c r="O82" s="2" t="s">
        <v>15</v>
      </c>
      <c r="P82" s="2" t="s">
        <v>16</v>
      </c>
      <c r="Q82" s="2"/>
      <c r="R82" s="3"/>
    </row>
    <row r="83" spans="4:18" x14ac:dyDescent="0.25">
      <c r="D83" s="3"/>
      <c r="E83" s="3"/>
      <c r="F83" s="3" t="s">
        <v>21</v>
      </c>
      <c r="G83" s="3"/>
      <c r="H83" s="3">
        <f>AVERAGE(H76:H79)</f>
        <v>81.520799901246761</v>
      </c>
      <c r="I83" s="3">
        <f t="shared" ref="I83:N83" si="21">AVERAGE(I76:I79)</f>
        <v>118.47920009875324</v>
      </c>
      <c r="J83" s="3">
        <f>AVERAGE(J76:J79)</f>
        <v>101.3702012097272</v>
      </c>
      <c r="K83" s="3">
        <f t="shared" si="21"/>
        <v>89.964201950376506</v>
      </c>
      <c r="L83" s="3">
        <f t="shared" si="21"/>
        <v>73.077397852117031</v>
      </c>
      <c r="M83" s="3">
        <f t="shared" si="21"/>
        <v>75.743735341315897</v>
      </c>
      <c r="N83" s="3">
        <f t="shared" si="21"/>
        <v>58.412541661523292</v>
      </c>
      <c r="O83" s="3">
        <f>AVERAGE(O76:O79)</f>
        <v>35.896802863843988</v>
      </c>
      <c r="P83" s="3"/>
      <c r="Q83" s="3"/>
      <c r="R83" s="3"/>
    </row>
    <row r="84" spans="4:18" x14ac:dyDescent="0.25">
      <c r="D84" s="3"/>
      <c r="E84" s="3"/>
      <c r="F84" s="3" t="s">
        <v>23</v>
      </c>
      <c r="G84" s="3"/>
      <c r="H84" s="3">
        <f t="shared" ref="H84:O84" si="22">MEDIAN(H76:H79)</f>
        <v>72.929267991605983</v>
      </c>
      <c r="I84" s="3">
        <f t="shared" si="22"/>
        <v>114.1093692136773</v>
      </c>
      <c r="J84" s="3">
        <f t="shared" si="22"/>
        <v>85.668435995556109</v>
      </c>
      <c r="K84" s="3">
        <f t="shared" si="22"/>
        <v>83.298358227379353</v>
      </c>
      <c r="L84" s="3">
        <f t="shared" si="22"/>
        <v>67.892852734230345</v>
      </c>
      <c r="M84" s="3">
        <f t="shared" si="22"/>
        <v>64.337736081965204</v>
      </c>
      <c r="N84" s="3">
        <f t="shared" si="22"/>
        <v>64.041476360943122</v>
      </c>
      <c r="O84" s="3">
        <f t="shared" si="22"/>
        <v>39.155659795087047</v>
      </c>
      <c r="P84" s="3"/>
      <c r="Q84" s="3"/>
      <c r="R84" s="3"/>
    </row>
    <row r="85" spans="4:18" x14ac:dyDescent="0.25">
      <c r="D85" s="3"/>
      <c r="E85" s="3"/>
      <c r="F85" s="3" t="s">
        <v>25</v>
      </c>
      <c r="G85" s="3"/>
      <c r="H85" s="3">
        <f t="shared" ref="H85:O85" si="23">STDEV(H76:H79)</f>
        <v>30.567438093489713</v>
      </c>
      <c r="I85" s="3">
        <f t="shared" si="23"/>
        <v>23.864849941984232</v>
      </c>
      <c r="J85" s="3">
        <f t="shared" si="23"/>
        <v>48.451825941449435</v>
      </c>
      <c r="K85" s="3">
        <f t="shared" si="23"/>
        <v>36.751333836592266</v>
      </c>
      <c r="L85" s="3">
        <f t="shared" si="23"/>
        <v>24.510307567158037</v>
      </c>
      <c r="M85" s="3">
        <f t="shared" si="23"/>
        <v>43.497411448448368</v>
      </c>
      <c r="N85" s="3">
        <f t="shared" si="23"/>
        <v>13.880012966445573</v>
      </c>
      <c r="O85" s="3">
        <f t="shared" si="23"/>
        <v>18.231410177230952</v>
      </c>
      <c r="P85" s="3"/>
      <c r="Q85" s="3"/>
      <c r="R85" s="3"/>
    </row>
    <row r="86" spans="4:18" x14ac:dyDescent="0.25">
      <c r="D86" s="3"/>
      <c r="E86" s="3"/>
      <c r="F86" s="3" t="s">
        <v>26</v>
      </c>
      <c r="G86" s="3"/>
      <c r="H86" s="3">
        <f t="shared" ref="H86:O86" si="24">H85/H83*100</f>
        <v>37.496489399660838</v>
      </c>
      <c r="I86" s="3">
        <f t="shared" si="24"/>
        <v>20.142649445719343</v>
      </c>
      <c r="J86" s="3">
        <f t="shared" si="24"/>
        <v>47.796912073999252</v>
      </c>
      <c r="K86" s="3">
        <f t="shared" si="24"/>
        <v>40.85106413422529</v>
      </c>
      <c r="L86" s="3">
        <f t="shared" si="24"/>
        <v>33.540202973234329</v>
      </c>
      <c r="M86" s="3">
        <f t="shared" si="24"/>
        <v>57.427074664908758</v>
      </c>
      <c r="N86" s="3">
        <f t="shared" si="24"/>
        <v>23.762042485455524</v>
      </c>
      <c r="O86" s="3">
        <f t="shared" si="24"/>
        <v>50.78839540775374</v>
      </c>
      <c r="P86" s="3"/>
      <c r="Q86" s="3"/>
      <c r="R86" s="3"/>
    </row>
  </sheetData>
  <pageMargins left="0.7" right="0.7" top="0.78740157499999996" bottom="0.78740157499999996" header="0.3" footer="0.3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95"/>
  <sheetViews>
    <sheetView topLeftCell="A19" workbookViewId="0">
      <selection activeCell="A34" sqref="A34:D41"/>
    </sheetView>
  </sheetViews>
  <sheetFormatPr baseColWidth="10" defaultRowHeight="15" x14ac:dyDescent="0.25"/>
  <sheetData>
    <row r="1" spans="1:13" x14ac:dyDescent="0.25">
      <c r="A1" s="22" t="s">
        <v>36</v>
      </c>
      <c r="B1" s="22" t="s">
        <v>77</v>
      </c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</row>
    <row r="2" spans="1:13" x14ac:dyDescent="0.25">
      <c r="A2" s="22" t="s">
        <v>38</v>
      </c>
      <c r="B2" s="22" t="s">
        <v>39</v>
      </c>
      <c r="C2" s="22"/>
      <c r="D2" s="22"/>
      <c r="E2" s="22"/>
      <c r="F2" s="22"/>
      <c r="G2" s="22"/>
      <c r="H2" s="22"/>
      <c r="I2" s="22"/>
      <c r="J2" s="22"/>
      <c r="K2" s="22"/>
      <c r="L2" s="23"/>
      <c r="M2" s="23"/>
    </row>
    <row r="3" spans="1:13" x14ac:dyDescent="0.25">
      <c r="A3" s="22" t="s">
        <v>62</v>
      </c>
      <c r="B3" s="22"/>
      <c r="C3" s="22"/>
      <c r="D3" s="22"/>
      <c r="E3" s="22" t="s">
        <v>63</v>
      </c>
      <c r="F3" s="22"/>
      <c r="G3" s="22"/>
      <c r="H3" s="22"/>
      <c r="I3" s="22"/>
      <c r="J3" s="22"/>
      <c r="K3" s="22"/>
      <c r="L3" s="23"/>
      <c r="M3" s="23"/>
    </row>
    <row r="4" spans="1:13" x14ac:dyDescent="0.25">
      <c r="A4" s="22" t="s">
        <v>64</v>
      </c>
      <c r="B4" s="22"/>
      <c r="C4" s="22"/>
      <c r="D4" s="22"/>
      <c r="E4" s="22">
        <v>485</v>
      </c>
      <c r="F4" s="22"/>
      <c r="G4" s="22"/>
      <c r="H4" s="22"/>
      <c r="I4" s="22"/>
      <c r="J4" s="22"/>
      <c r="K4" s="22"/>
      <c r="L4" s="23"/>
      <c r="M4" s="23"/>
    </row>
    <row r="5" spans="1:13" x14ac:dyDescent="0.25">
      <c r="A5" s="22" t="s">
        <v>65</v>
      </c>
      <c r="B5" s="22"/>
      <c r="C5" s="22"/>
      <c r="D5" s="22"/>
      <c r="E5" s="22">
        <v>10</v>
      </c>
      <c r="F5" s="22"/>
      <c r="G5" s="22"/>
      <c r="H5" s="22"/>
      <c r="I5" s="22"/>
      <c r="J5" s="22"/>
      <c r="K5" s="22"/>
      <c r="L5" s="23"/>
      <c r="M5" s="23"/>
    </row>
    <row r="6" spans="1:13" x14ac:dyDescent="0.25">
      <c r="A6" s="22" t="s">
        <v>66</v>
      </c>
      <c r="B6" s="22"/>
      <c r="C6" s="22"/>
      <c r="D6" s="22"/>
      <c r="E6" s="22" t="s">
        <v>63</v>
      </c>
      <c r="F6" s="22"/>
      <c r="G6" s="22"/>
      <c r="H6" s="22"/>
      <c r="I6" s="22"/>
      <c r="J6" s="22"/>
      <c r="K6" s="22"/>
      <c r="L6" s="23"/>
      <c r="M6" s="23"/>
    </row>
    <row r="7" spans="1:13" x14ac:dyDescent="0.25">
      <c r="A7" s="22" t="s">
        <v>67</v>
      </c>
      <c r="B7" s="22"/>
      <c r="C7" s="22"/>
      <c r="D7" s="22"/>
      <c r="E7" s="22">
        <v>535.00000000000011</v>
      </c>
      <c r="F7" s="22"/>
      <c r="G7" s="22"/>
      <c r="H7" s="22"/>
      <c r="I7" s="22"/>
      <c r="J7" s="22"/>
      <c r="K7" s="22"/>
      <c r="L7" s="23"/>
      <c r="M7" s="23"/>
    </row>
    <row r="8" spans="1:13" x14ac:dyDescent="0.25">
      <c r="A8" s="22" t="s">
        <v>68</v>
      </c>
      <c r="B8" s="22"/>
      <c r="C8" s="22"/>
      <c r="D8" s="22"/>
      <c r="E8" s="22">
        <v>10</v>
      </c>
      <c r="F8" s="22"/>
      <c r="G8" s="22"/>
      <c r="H8" s="22"/>
      <c r="I8" s="22"/>
      <c r="J8" s="22"/>
      <c r="K8" s="22"/>
      <c r="L8" s="23"/>
      <c r="M8" s="23"/>
    </row>
    <row r="9" spans="1:13" x14ac:dyDescent="0.25">
      <c r="A9" s="22" t="s">
        <v>69</v>
      </c>
      <c r="B9" s="22"/>
      <c r="C9" s="22"/>
      <c r="D9" s="22"/>
      <c r="E9" s="22">
        <v>125</v>
      </c>
      <c r="F9" s="22"/>
      <c r="G9" s="22"/>
      <c r="H9" s="22"/>
      <c r="I9" s="22"/>
      <c r="J9" s="22"/>
      <c r="K9" s="22"/>
      <c r="L9" s="23"/>
      <c r="M9" s="23"/>
    </row>
    <row r="10" spans="1:13" x14ac:dyDescent="0.25">
      <c r="A10" s="22" t="s">
        <v>70</v>
      </c>
      <c r="B10" s="22"/>
      <c r="C10" s="22"/>
      <c r="D10" s="22"/>
      <c r="E10" s="22" t="s">
        <v>71</v>
      </c>
      <c r="F10" s="22"/>
      <c r="G10" s="22"/>
      <c r="H10" s="22"/>
      <c r="I10" s="22"/>
      <c r="J10" s="22"/>
      <c r="K10" s="22"/>
      <c r="L10" s="23"/>
      <c r="M10" s="23"/>
    </row>
    <row r="11" spans="1:13" x14ac:dyDescent="0.25">
      <c r="A11" s="22" t="s">
        <v>41</v>
      </c>
      <c r="B11" s="22"/>
      <c r="C11" s="22"/>
      <c r="D11" s="22"/>
      <c r="E11" s="22">
        <v>30</v>
      </c>
      <c r="F11" s="22"/>
      <c r="G11" s="22"/>
      <c r="H11" s="22"/>
      <c r="I11" s="22"/>
      <c r="J11" s="22"/>
      <c r="K11" s="22"/>
      <c r="L11" s="23"/>
      <c r="M11" s="23"/>
    </row>
    <row r="12" spans="1:13" x14ac:dyDescent="0.25">
      <c r="A12" s="22" t="s">
        <v>72</v>
      </c>
      <c r="B12" s="22"/>
      <c r="C12" s="22"/>
      <c r="D12" s="22"/>
      <c r="E12" s="22">
        <v>40</v>
      </c>
      <c r="F12" s="22"/>
      <c r="G12" s="22"/>
      <c r="H12" s="22"/>
      <c r="I12" s="22"/>
      <c r="J12" s="22"/>
      <c r="K12" s="22"/>
      <c r="L12" s="23"/>
      <c r="M12" s="23"/>
    </row>
    <row r="13" spans="1:13" x14ac:dyDescent="0.25">
      <c r="A13" s="22" t="s">
        <v>73</v>
      </c>
      <c r="B13" s="22"/>
      <c r="C13" s="22"/>
      <c r="D13" s="22"/>
      <c r="E13" s="22">
        <v>0</v>
      </c>
      <c r="F13" s="22"/>
      <c r="G13" s="22"/>
      <c r="H13" s="22"/>
      <c r="I13" s="22"/>
      <c r="J13" s="22"/>
      <c r="K13" s="22"/>
      <c r="L13" s="23"/>
      <c r="M13" s="23"/>
    </row>
    <row r="14" spans="1:13" x14ac:dyDescent="0.25">
      <c r="A14" s="22" t="s">
        <v>42</v>
      </c>
      <c r="B14" s="22"/>
      <c r="C14" s="22"/>
      <c r="D14" s="22"/>
      <c r="E14" s="22">
        <v>0</v>
      </c>
      <c r="F14" s="22"/>
      <c r="G14" s="22"/>
      <c r="H14" s="22"/>
      <c r="I14" s="22"/>
      <c r="J14" s="22"/>
      <c r="K14" s="22"/>
      <c r="L14" s="23"/>
      <c r="M14" s="23"/>
    </row>
    <row r="15" spans="1:13" x14ac:dyDescent="0.25">
      <c r="A15" s="22" t="s">
        <v>74</v>
      </c>
      <c r="B15" s="22"/>
      <c r="C15" s="22"/>
      <c r="D15" s="22"/>
      <c r="E15" s="22">
        <v>16326</v>
      </c>
      <c r="F15" s="22"/>
      <c r="G15" s="22"/>
      <c r="H15" s="22"/>
      <c r="I15" s="22"/>
      <c r="J15" s="22"/>
      <c r="K15" s="22"/>
      <c r="L15" s="23"/>
      <c r="M15" s="23"/>
    </row>
    <row r="16" spans="1:13" x14ac:dyDescent="0.25">
      <c r="A16" s="22" t="s">
        <v>75</v>
      </c>
      <c r="B16" s="22"/>
      <c r="C16" s="22"/>
      <c r="D16" s="22"/>
      <c r="E16" s="22" t="s">
        <v>76</v>
      </c>
      <c r="F16" s="22"/>
      <c r="G16" s="22"/>
      <c r="H16" s="22"/>
      <c r="I16" s="22"/>
      <c r="J16" s="22"/>
      <c r="K16" s="22"/>
      <c r="L16" s="23"/>
      <c r="M16" s="23"/>
    </row>
    <row r="17" spans="1:20" x14ac:dyDescent="0.25">
      <c r="A17" s="22" t="s">
        <v>43</v>
      </c>
      <c r="B17" s="22"/>
      <c r="C17" s="22"/>
      <c r="D17" s="22"/>
      <c r="E17" s="22" t="s">
        <v>44</v>
      </c>
      <c r="F17" s="22"/>
      <c r="G17" s="22"/>
      <c r="H17" s="22"/>
      <c r="I17" s="22"/>
      <c r="J17" s="22"/>
      <c r="K17" s="22"/>
      <c r="L17" s="23"/>
      <c r="M17" s="23"/>
    </row>
    <row r="18" spans="1:20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3"/>
      <c r="M18" s="23"/>
    </row>
    <row r="19" spans="1:20" x14ac:dyDescent="0.25">
      <c r="A19" s="22" t="s">
        <v>45</v>
      </c>
      <c r="B19" s="22"/>
      <c r="C19" s="22"/>
      <c r="D19" s="22"/>
      <c r="E19" s="22" t="s">
        <v>79</v>
      </c>
      <c r="F19" s="22"/>
      <c r="G19" s="22"/>
      <c r="H19" s="22"/>
      <c r="I19" s="22"/>
      <c r="J19" s="22"/>
      <c r="K19" s="22"/>
      <c r="L19" s="23"/>
      <c r="M19" s="23"/>
    </row>
    <row r="20" spans="1:20" x14ac:dyDescent="0.25">
      <c r="A20" s="22" t="s">
        <v>46</v>
      </c>
      <c r="B20" s="22"/>
      <c r="C20" s="22"/>
      <c r="D20" s="22"/>
      <c r="E20" s="22">
        <v>26.2</v>
      </c>
      <c r="F20" s="22"/>
      <c r="G20" s="22"/>
      <c r="H20" s="22"/>
      <c r="I20" s="22"/>
      <c r="J20" s="22"/>
      <c r="K20" s="22"/>
      <c r="L20" s="23"/>
      <c r="M20" s="23"/>
    </row>
    <row r="21" spans="1:20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23"/>
    </row>
    <row r="22" spans="1:20" x14ac:dyDescent="0.25">
      <c r="A22" s="24" t="s">
        <v>47</v>
      </c>
      <c r="B22" s="24" t="s">
        <v>48</v>
      </c>
      <c r="C22" s="24" t="s">
        <v>49</v>
      </c>
      <c r="D22" s="24" t="s">
        <v>50</v>
      </c>
      <c r="E22" s="24" t="s">
        <v>51</v>
      </c>
      <c r="F22" s="24" t="s">
        <v>52</v>
      </c>
      <c r="G22" s="24" t="s">
        <v>53</v>
      </c>
      <c r="H22" s="24" t="s">
        <v>54</v>
      </c>
      <c r="I22" s="24" t="s">
        <v>55</v>
      </c>
      <c r="J22" s="24" t="s">
        <v>56</v>
      </c>
      <c r="K22" s="24" t="s">
        <v>57</v>
      </c>
      <c r="L22" s="24" t="s">
        <v>58</v>
      </c>
      <c r="M22" s="24" t="s">
        <v>59</v>
      </c>
    </row>
    <row r="23" spans="1:20" x14ac:dyDescent="0.25">
      <c r="A23" s="24" t="s">
        <v>60</v>
      </c>
      <c r="B23" s="22">
        <v>29</v>
      </c>
      <c r="C23" s="22">
        <v>30</v>
      </c>
      <c r="D23" s="22">
        <v>30</v>
      </c>
      <c r="E23" s="22">
        <v>36</v>
      </c>
      <c r="F23" s="22">
        <v>29</v>
      </c>
      <c r="G23" s="22">
        <v>33</v>
      </c>
      <c r="H23" s="22">
        <v>31</v>
      </c>
      <c r="I23" s="22">
        <v>27</v>
      </c>
      <c r="J23" s="22">
        <v>34</v>
      </c>
      <c r="K23" s="22">
        <v>33</v>
      </c>
      <c r="L23" s="22">
        <v>33</v>
      </c>
      <c r="M23" s="22">
        <v>31</v>
      </c>
    </row>
    <row r="24" spans="1:20" x14ac:dyDescent="0.25">
      <c r="A24" s="24" t="s">
        <v>0</v>
      </c>
      <c r="B24" s="22">
        <v>31</v>
      </c>
      <c r="C24" s="22">
        <v>30</v>
      </c>
      <c r="D24" s="22">
        <v>34</v>
      </c>
      <c r="E24" s="22">
        <v>31</v>
      </c>
      <c r="F24" s="22">
        <v>30</v>
      </c>
      <c r="G24" s="22">
        <v>27</v>
      </c>
      <c r="H24" s="22">
        <v>33</v>
      </c>
      <c r="I24" s="22">
        <v>32</v>
      </c>
      <c r="J24" s="22">
        <v>29</v>
      </c>
      <c r="K24" s="22">
        <v>28</v>
      </c>
      <c r="L24" s="22">
        <v>32</v>
      </c>
      <c r="M24" s="22">
        <v>30</v>
      </c>
    </row>
    <row r="25" spans="1:20" x14ac:dyDescent="0.25">
      <c r="A25" s="24" t="s">
        <v>1</v>
      </c>
      <c r="B25" s="22">
        <v>29</v>
      </c>
      <c r="C25" s="22">
        <v>34</v>
      </c>
      <c r="D25" s="22">
        <v>37370</v>
      </c>
      <c r="E25" s="22">
        <v>39043</v>
      </c>
      <c r="F25" s="22">
        <v>37664</v>
      </c>
      <c r="G25" s="22">
        <v>37581</v>
      </c>
      <c r="H25" s="22">
        <v>37267</v>
      </c>
      <c r="I25" s="22">
        <v>37731</v>
      </c>
      <c r="J25" s="22">
        <v>36658</v>
      </c>
      <c r="K25" s="22">
        <v>43281</v>
      </c>
      <c r="L25" s="22">
        <v>32772</v>
      </c>
      <c r="M25" s="22">
        <v>29</v>
      </c>
    </row>
    <row r="26" spans="1:20" x14ac:dyDescent="0.25">
      <c r="A26" s="24" t="s">
        <v>2</v>
      </c>
      <c r="B26" s="22">
        <v>32</v>
      </c>
      <c r="C26" s="22">
        <v>33</v>
      </c>
      <c r="D26" s="22">
        <v>39834</v>
      </c>
      <c r="E26" s="22">
        <v>41695</v>
      </c>
      <c r="F26" s="22">
        <v>40369</v>
      </c>
      <c r="G26" s="22">
        <v>40312</v>
      </c>
      <c r="H26" s="22">
        <v>40382</v>
      </c>
      <c r="I26" s="22">
        <v>41193</v>
      </c>
      <c r="J26" s="22">
        <v>39744</v>
      </c>
      <c r="K26" s="22">
        <v>41900</v>
      </c>
      <c r="L26" s="22">
        <v>32066</v>
      </c>
      <c r="M26" s="22">
        <v>29</v>
      </c>
    </row>
    <row r="27" spans="1:20" x14ac:dyDescent="0.25">
      <c r="A27" s="24" t="s">
        <v>3</v>
      </c>
      <c r="B27" s="22">
        <v>31</v>
      </c>
      <c r="C27" s="22">
        <v>31</v>
      </c>
      <c r="D27" s="22">
        <v>41139</v>
      </c>
      <c r="E27" s="22">
        <v>41400</v>
      </c>
      <c r="F27" s="22">
        <v>41147</v>
      </c>
      <c r="G27" s="22">
        <v>39767</v>
      </c>
      <c r="H27" s="22">
        <v>40207</v>
      </c>
      <c r="I27" s="22">
        <v>39253</v>
      </c>
      <c r="J27" s="22">
        <v>39347</v>
      </c>
      <c r="K27" s="22">
        <v>41839</v>
      </c>
      <c r="L27" s="22">
        <v>32296</v>
      </c>
      <c r="M27" s="22">
        <v>31</v>
      </c>
    </row>
    <row r="28" spans="1:20" x14ac:dyDescent="0.25">
      <c r="A28" s="24" t="s">
        <v>4</v>
      </c>
      <c r="B28" s="22">
        <v>29</v>
      </c>
      <c r="C28" s="22">
        <v>29</v>
      </c>
      <c r="D28" s="22">
        <v>40724</v>
      </c>
      <c r="E28" s="22">
        <v>39790</v>
      </c>
      <c r="F28" s="22">
        <v>40517</v>
      </c>
      <c r="G28" s="22">
        <v>37734</v>
      </c>
      <c r="H28" s="22">
        <v>52478</v>
      </c>
      <c r="I28" s="22">
        <v>42895</v>
      </c>
      <c r="J28" s="22">
        <v>38386</v>
      </c>
      <c r="K28" s="22">
        <v>42896</v>
      </c>
      <c r="L28" s="22">
        <v>26</v>
      </c>
      <c r="M28" s="22">
        <v>28</v>
      </c>
    </row>
    <row r="29" spans="1:20" x14ac:dyDescent="0.25">
      <c r="A29" s="24" t="s">
        <v>5</v>
      </c>
      <c r="B29" s="22">
        <v>30</v>
      </c>
      <c r="C29" s="22">
        <v>31</v>
      </c>
      <c r="D29" s="22">
        <v>36</v>
      </c>
      <c r="E29" s="22">
        <v>29</v>
      </c>
      <c r="F29" s="22">
        <v>35</v>
      </c>
      <c r="G29" s="22">
        <v>27</v>
      </c>
      <c r="H29" s="22">
        <v>28</v>
      </c>
      <c r="I29" s="22">
        <v>30</v>
      </c>
      <c r="J29" s="22">
        <v>30</v>
      </c>
      <c r="K29" s="22">
        <v>30</v>
      </c>
      <c r="L29" s="22">
        <v>36</v>
      </c>
      <c r="M29" s="22">
        <v>36</v>
      </c>
    </row>
    <row r="30" spans="1:20" x14ac:dyDescent="0.25">
      <c r="A30" s="24" t="s">
        <v>61</v>
      </c>
      <c r="B30" s="22">
        <v>33</v>
      </c>
      <c r="C30" s="22">
        <v>31</v>
      </c>
      <c r="D30" s="22">
        <v>29</v>
      </c>
      <c r="E30" s="22">
        <v>27</v>
      </c>
      <c r="F30" s="22">
        <v>31</v>
      </c>
      <c r="G30" s="22">
        <v>32</v>
      </c>
      <c r="H30" s="22">
        <v>27</v>
      </c>
      <c r="I30" s="22">
        <v>33</v>
      </c>
      <c r="J30" s="22">
        <v>30</v>
      </c>
      <c r="K30" s="22">
        <v>24</v>
      </c>
      <c r="L30" s="22">
        <v>35</v>
      </c>
      <c r="M30" s="22">
        <v>28</v>
      </c>
    </row>
    <row r="31" spans="1:20" x14ac:dyDescent="0.25">
      <c r="A31" s="1"/>
      <c r="S31" s="2"/>
      <c r="T31" s="3"/>
    </row>
    <row r="32" spans="1:20" x14ac:dyDescent="0.25">
      <c r="C32" s="4"/>
      <c r="S32" s="2"/>
      <c r="T32" s="3"/>
    </row>
    <row r="33" spans="1:20" x14ac:dyDescent="0.25">
      <c r="C33" s="4"/>
      <c r="S33" s="2"/>
      <c r="T33" s="3"/>
    </row>
    <row r="34" spans="1:20" x14ac:dyDescent="0.25">
      <c r="A34" s="1" t="s">
        <v>83</v>
      </c>
      <c r="C34" s="1" t="s">
        <v>83</v>
      </c>
      <c r="E34" s="3"/>
      <c r="F34" s="2"/>
      <c r="G34" s="2"/>
      <c r="H34" s="2" t="s">
        <v>8</v>
      </c>
      <c r="I34" s="2" t="s">
        <v>9</v>
      </c>
      <c r="J34" s="2" t="s">
        <v>10</v>
      </c>
      <c r="K34" s="2" t="s">
        <v>11</v>
      </c>
      <c r="L34" s="2" t="s">
        <v>12</v>
      </c>
      <c r="M34" s="2" t="s">
        <v>13</v>
      </c>
      <c r="N34" s="2" t="s">
        <v>14</v>
      </c>
      <c r="O34" s="2" t="s">
        <v>15</v>
      </c>
      <c r="P34" s="2" t="s">
        <v>16</v>
      </c>
      <c r="Q34" s="2"/>
      <c r="R34" s="3"/>
      <c r="S34" s="2"/>
      <c r="T34" s="3"/>
    </row>
    <row r="35" spans="1:20" x14ac:dyDescent="0.25">
      <c r="A35" t="s">
        <v>17</v>
      </c>
      <c r="C35" t="s">
        <v>17</v>
      </c>
      <c r="E35" s="3"/>
      <c r="F35" s="5">
        <v>29</v>
      </c>
      <c r="G35" s="5">
        <v>30</v>
      </c>
      <c r="H35" s="5">
        <v>30</v>
      </c>
      <c r="I35" s="5">
        <v>36</v>
      </c>
      <c r="J35" s="5">
        <v>29</v>
      </c>
      <c r="K35" s="5">
        <v>33</v>
      </c>
      <c r="L35" s="5">
        <v>31</v>
      </c>
      <c r="M35" s="5">
        <v>27</v>
      </c>
      <c r="N35" s="5">
        <v>34</v>
      </c>
      <c r="O35" s="5">
        <v>33</v>
      </c>
      <c r="P35" s="5">
        <v>33</v>
      </c>
      <c r="Q35" s="5">
        <v>31</v>
      </c>
      <c r="R35" s="3"/>
      <c r="S35" s="2"/>
      <c r="T35" s="3"/>
    </row>
    <row r="36" spans="1:20" x14ac:dyDescent="0.25">
      <c r="A36" t="s">
        <v>18</v>
      </c>
      <c r="C36" t="s">
        <v>18</v>
      </c>
      <c r="E36" s="3"/>
      <c r="F36" s="5">
        <v>31</v>
      </c>
      <c r="G36" s="5">
        <v>30</v>
      </c>
      <c r="H36" s="5">
        <v>34</v>
      </c>
      <c r="I36" s="5">
        <v>31</v>
      </c>
      <c r="J36" s="5">
        <v>30</v>
      </c>
      <c r="K36" s="5">
        <v>27</v>
      </c>
      <c r="L36" s="5">
        <v>33</v>
      </c>
      <c r="M36" s="5">
        <v>32</v>
      </c>
      <c r="N36" s="5">
        <v>29</v>
      </c>
      <c r="O36" s="5">
        <v>28</v>
      </c>
      <c r="P36" s="5">
        <v>32</v>
      </c>
      <c r="Q36" s="5">
        <v>30</v>
      </c>
      <c r="R36" s="3"/>
      <c r="S36" s="2"/>
      <c r="T36" s="3"/>
    </row>
    <row r="37" spans="1:20" x14ac:dyDescent="0.25">
      <c r="A37" t="s">
        <v>19</v>
      </c>
      <c r="C37" t="s">
        <v>19</v>
      </c>
      <c r="E37" s="3"/>
      <c r="F37" s="5">
        <v>29</v>
      </c>
      <c r="G37" s="5">
        <v>34</v>
      </c>
      <c r="H37" s="6">
        <v>37370</v>
      </c>
      <c r="I37" s="7">
        <v>39043</v>
      </c>
      <c r="J37" s="7">
        <v>37664</v>
      </c>
      <c r="K37" s="7">
        <v>37581</v>
      </c>
      <c r="L37" s="7">
        <v>37267</v>
      </c>
      <c r="M37" s="7">
        <v>37731</v>
      </c>
      <c r="N37" s="7">
        <v>36658</v>
      </c>
      <c r="O37" s="7">
        <v>43281</v>
      </c>
      <c r="P37" s="8">
        <v>32772</v>
      </c>
      <c r="Q37" s="5">
        <v>29</v>
      </c>
      <c r="R37" s="3"/>
    </row>
    <row r="38" spans="1:20" x14ac:dyDescent="0.25">
      <c r="A38" t="s">
        <v>20</v>
      </c>
      <c r="C38" t="s">
        <v>20</v>
      </c>
      <c r="E38" s="3"/>
      <c r="F38" s="5">
        <v>32</v>
      </c>
      <c r="G38" s="5">
        <v>33</v>
      </c>
      <c r="H38" s="9">
        <v>39834</v>
      </c>
      <c r="I38" s="5">
        <v>41695</v>
      </c>
      <c r="J38" s="5">
        <v>40369</v>
      </c>
      <c r="K38" s="5">
        <v>40312</v>
      </c>
      <c r="L38" s="5">
        <v>40382</v>
      </c>
      <c r="M38" s="5">
        <v>41193</v>
      </c>
      <c r="N38" s="5">
        <v>39744</v>
      </c>
      <c r="O38" s="5">
        <v>41900</v>
      </c>
      <c r="P38" s="10">
        <v>32066</v>
      </c>
      <c r="Q38" s="5">
        <v>29</v>
      </c>
      <c r="R38" s="3"/>
    </row>
    <row r="39" spans="1:20" x14ac:dyDescent="0.25">
      <c r="A39" t="s">
        <v>6</v>
      </c>
      <c r="C39" t="s">
        <v>6</v>
      </c>
      <c r="E39" s="3"/>
      <c r="F39" s="5">
        <v>31</v>
      </c>
      <c r="G39" s="5">
        <v>31</v>
      </c>
      <c r="H39" s="9">
        <v>41139</v>
      </c>
      <c r="I39" s="5">
        <v>41400</v>
      </c>
      <c r="J39" s="5">
        <v>41147</v>
      </c>
      <c r="K39" s="5">
        <v>39767</v>
      </c>
      <c r="L39" s="5">
        <v>40207</v>
      </c>
      <c r="M39" s="5">
        <v>39253</v>
      </c>
      <c r="N39" s="5">
        <v>39347</v>
      </c>
      <c r="O39" s="5">
        <v>41839</v>
      </c>
      <c r="P39" s="10">
        <v>32296</v>
      </c>
      <c r="Q39" s="5">
        <v>31</v>
      </c>
      <c r="R39" s="3"/>
    </row>
    <row r="40" spans="1:20" x14ac:dyDescent="0.25">
      <c r="A40" t="s">
        <v>7</v>
      </c>
      <c r="C40" t="s">
        <v>7</v>
      </c>
      <c r="E40" s="3"/>
      <c r="F40" s="5">
        <v>29</v>
      </c>
      <c r="G40" s="5">
        <v>29</v>
      </c>
      <c r="H40" s="11">
        <v>40724</v>
      </c>
      <c r="I40" s="12">
        <v>39790</v>
      </c>
      <c r="J40" s="12">
        <v>40517</v>
      </c>
      <c r="K40" s="12">
        <v>37734</v>
      </c>
      <c r="L40" s="12">
        <v>52478</v>
      </c>
      <c r="M40" s="12">
        <v>42895</v>
      </c>
      <c r="N40" s="12">
        <v>38386</v>
      </c>
      <c r="O40" s="12">
        <v>42896</v>
      </c>
      <c r="P40" s="13">
        <v>26</v>
      </c>
      <c r="Q40" s="5">
        <v>28</v>
      </c>
      <c r="R40" s="3"/>
    </row>
    <row r="41" spans="1:20" x14ac:dyDescent="0.25">
      <c r="A41" s="1" t="s">
        <v>81</v>
      </c>
      <c r="C41" s="1" t="s">
        <v>81</v>
      </c>
      <c r="E41" s="3"/>
      <c r="F41" s="3">
        <v>30</v>
      </c>
      <c r="G41" s="3">
        <v>31</v>
      </c>
      <c r="H41" s="3">
        <v>36</v>
      </c>
      <c r="I41" s="3">
        <v>29</v>
      </c>
      <c r="J41" s="3">
        <v>35</v>
      </c>
      <c r="K41" s="3">
        <v>27</v>
      </c>
      <c r="L41" s="3">
        <v>28</v>
      </c>
      <c r="M41" s="3">
        <v>30</v>
      </c>
      <c r="N41" s="3">
        <v>30</v>
      </c>
      <c r="O41" s="3">
        <v>30</v>
      </c>
      <c r="P41" s="3">
        <v>36</v>
      </c>
      <c r="Q41" s="3">
        <v>36</v>
      </c>
      <c r="R41" s="3"/>
    </row>
    <row r="42" spans="1:20" x14ac:dyDescent="0.25">
      <c r="D42" s="3"/>
      <c r="E42" s="3"/>
      <c r="F42" s="3">
        <v>33</v>
      </c>
      <c r="G42" s="3">
        <v>31</v>
      </c>
      <c r="H42" s="3">
        <v>29</v>
      </c>
      <c r="I42" s="3">
        <v>27</v>
      </c>
      <c r="J42" s="3">
        <v>31</v>
      </c>
      <c r="K42" s="3">
        <v>32</v>
      </c>
      <c r="L42" s="3">
        <v>27</v>
      </c>
      <c r="M42" s="3">
        <v>33</v>
      </c>
      <c r="N42" s="3">
        <v>30</v>
      </c>
      <c r="O42" s="3">
        <v>24</v>
      </c>
      <c r="P42" s="3">
        <v>35</v>
      </c>
      <c r="Q42" s="3">
        <v>28</v>
      </c>
      <c r="R42" s="3"/>
    </row>
    <row r="43" spans="1:20" x14ac:dyDescent="0.25"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20" x14ac:dyDescent="0.25">
      <c r="A44" s="1"/>
      <c r="B44" s="14"/>
      <c r="C44" s="15"/>
      <c r="D44" s="3"/>
      <c r="E44" s="3"/>
      <c r="F44" s="3" t="s">
        <v>21</v>
      </c>
      <c r="G44" s="3"/>
      <c r="H44" s="16">
        <f t="shared" ref="H44:M44" si="0">AVERAGE(H37:H40)</f>
        <v>39766.75</v>
      </c>
      <c r="I44" s="3">
        <f t="shared" si="0"/>
        <v>40482</v>
      </c>
      <c r="J44" s="3">
        <f t="shared" si="0"/>
        <v>39924.25</v>
      </c>
      <c r="K44" s="3">
        <f t="shared" si="0"/>
        <v>38848.5</v>
      </c>
      <c r="L44" s="3">
        <f t="shared" si="0"/>
        <v>42583.5</v>
      </c>
      <c r="M44" s="3">
        <f t="shared" si="0"/>
        <v>40268</v>
      </c>
      <c r="N44" s="3">
        <f>AVERAGE(N37:N40)</f>
        <v>38533.75</v>
      </c>
      <c r="O44" s="3">
        <f>AVERAGE(O37:O40)</f>
        <v>42479</v>
      </c>
      <c r="P44" s="3">
        <f>AVERAGE(P37:P39)</f>
        <v>32378</v>
      </c>
      <c r="Q44" s="3"/>
      <c r="R44" s="3"/>
    </row>
    <row r="45" spans="1:20" x14ac:dyDescent="0.25">
      <c r="B45" s="14"/>
      <c r="D45" s="3"/>
      <c r="E45" s="3"/>
      <c r="F45" s="3" t="s">
        <v>22</v>
      </c>
      <c r="G45" s="3"/>
      <c r="H45" s="3">
        <f>H44/1000</f>
        <v>39.766750000000002</v>
      </c>
      <c r="I45" s="3">
        <f t="shared" ref="I45:P45" si="1">I44/1000</f>
        <v>40.481999999999999</v>
      </c>
      <c r="J45" s="3">
        <f t="shared" si="1"/>
        <v>39.924250000000001</v>
      </c>
      <c r="K45" s="3">
        <f t="shared" si="1"/>
        <v>38.848500000000001</v>
      </c>
      <c r="L45" s="3">
        <f t="shared" si="1"/>
        <v>42.583500000000001</v>
      </c>
      <c r="M45" s="3">
        <f t="shared" si="1"/>
        <v>40.268000000000001</v>
      </c>
      <c r="N45" s="3">
        <f t="shared" si="1"/>
        <v>38.533749999999998</v>
      </c>
      <c r="O45" s="3">
        <f t="shared" si="1"/>
        <v>42.478999999999999</v>
      </c>
      <c r="P45" s="3">
        <f t="shared" si="1"/>
        <v>32.378</v>
      </c>
      <c r="Q45" s="3"/>
      <c r="R45" s="3"/>
    </row>
    <row r="46" spans="1:20" x14ac:dyDescent="0.25">
      <c r="B46" s="14"/>
      <c r="D46" s="3"/>
      <c r="E46" s="3"/>
      <c r="F46" s="3" t="s">
        <v>23</v>
      </c>
      <c r="G46" s="3"/>
      <c r="H46" s="3">
        <f>MEDIAN(H37:H40)</f>
        <v>40279</v>
      </c>
      <c r="I46" s="3">
        <f t="shared" ref="I46:P46" si="2">MEDIAN(I37:I40)</f>
        <v>40595</v>
      </c>
      <c r="J46" s="3">
        <f t="shared" si="2"/>
        <v>40443</v>
      </c>
      <c r="K46" s="3">
        <f t="shared" si="2"/>
        <v>38750.5</v>
      </c>
      <c r="L46" s="3">
        <f t="shared" si="2"/>
        <v>40294.5</v>
      </c>
      <c r="M46" s="3">
        <f t="shared" si="2"/>
        <v>40223</v>
      </c>
      <c r="N46" s="3">
        <f t="shared" si="2"/>
        <v>38866.5</v>
      </c>
      <c r="O46" s="3">
        <f t="shared" si="2"/>
        <v>42398</v>
      </c>
      <c r="P46" s="3">
        <f t="shared" si="2"/>
        <v>32181</v>
      </c>
      <c r="Q46" s="3"/>
      <c r="R46" s="3"/>
    </row>
    <row r="47" spans="1:20" x14ac:dyDescent="0.25">
      <c r="B47" s="17"/>
      <c r="D47" s="3"/>
      <c r="E47" s="3"/>
      <c r="F47" s="3" t="s">
        <v>24</v>
      </c>
      <c r="G47" s="3"/>
      <c r="H47" s="3">
        <f>H46/1000</f>
        <v>40.279000000000003</v>
      </c>
      <c r="I47" s="3">
        <f t="shared" ref="I47:P47" si="3">I46/1000</f>
        <v>40.594999999999999</v>
      </c>
      <c r="J47" s="3">
        <f t="shared" si="3"/>
        <v>40.442999999999998</v>
      </c>
      <c r="K47" s="3">
        <f t="shared" si="3"/>
        <v>38.750500000000002</v>
      </c>
      <c r="L47" s="3">
        <f t="shared" si="3"/>
        <v>40.294499999999999</v>
      </c>
      <c r="M47" s="3">
        <f t="shared" si="3"/>
        <v>40.222999999999999</v>
      </c>
      <c r="N47" s="3">
        <f t="shared" si="3"/>
        <v>38.866500000000002</v>
      </c>
      <c r="O47" s="3">
        <f t="shared" si="3"/>
        <v>42.398000000000003</v>
      </c>
      <c r="P47" s="3">
        <f t="shared" si="3"/>
        <v>32.180999999999997</v>
      </c>
      <c r="Q47" s="3"/>
      <c r="R47" s="3"/>
    </row>
    <row r="48" spans="1:20" x14ac:dyDescent="0.25">
      <c r="B48" s="14"/>
      <c r="C48" s="14"/>
      <c r="D48" s="3"/>
      <c r="E48" s="3"/>
      <c r="F48" s="3" t="s">
        <v>25</v>
      </c>
      <c r="G48" s="3"/>
      <c r="H48" s="3">
        <f>STDEV(H37:H40)</f>
        <v>1688.0294971751334</v>
      </c>
      <c r="I48" s="3">
        <f t="shared" ref="I48:P48" si="4">STDEV(I37:I40)</f>
        <v>1273.2737333346668</v>
      </c>
      <c r="J48" s="3">
        <f t="shared" si="4"/>
        <v>1544.1289615831963</v>
      </c>
      <c r="K48" s="3">
        <f t="shared" si="4"/>
        <v>1394.5299088462273</v>
      </c>
      <c r="L48" s="3">
        <f t="shared" si="4"/>
        <v>6749.3371773332929</v>
      </c>
      <c r="M48" s="3">
        <f t="shared" si="4"/>
        <v>2252.6538423231682</v>
      </c>
      <c r="N48" s="3">
        <f t="shared" si="4"/>
        <v>1374.3299882730737</v>
      </c>
      <c r="O48" s="3">
        <f t="shared" si="4"/>
        <v>721.55711254665539</v>
      </c>
      <c r="P48" s="3">
        <f t="shared" si="4"/>
        <v>16178.671474094115</v>
      </c>
      <c r="Q48" s="3"/>
      <c r="R48" s="3"/>
    </row>
    <row r="49" spans="4:20" x14ac:dyDescent="0.25">
      <c r="D49" s="3"/>
      <c r="E49" s="3"/>
      <c r="F49" s="3" t="s">
        <v>26</v>
      </c>
      <c r="G49" s="3"/>
      <c r="H49" s="3">
        <f>H48/H44*100</f>
        <v>4.2448263868058955</v>
      </c>
      <c r="I49" s="3">
        <f t="shared" ref="I49:P49" si="5">I48/I44*100</f>
        <v>3.1452836651713523</v>
      </c>
      <c r="J49" s="3">
        <f t="shared" si="5"/>
        <v>3.8676467600097597</v>
      </c>
      <c r="K49" s="3">
        <f t="shared" si="5"/>
        <v>3.5896621718888175</v>
      </c>
      <c r="L49" s="3">
        <f t="shared" si="5"/>
        <v>15.84965345106272</v>
      </c>
      <c r="M49" s="3">
        <f t="shared" si="5"/>
        <v>5.5941537755119901</v>
      </c>
      <c r="N49" s="3">
        <f t="shared" si="5"/>
        <v>3.5665617498246953</v>
      </c>
      <c r="O49" s="3">
        <f t="shared" si="5"/>
        <v>1.6986207597793155</v>
      </c>
      <c r="P49" s="3">
        <f t="shared" si="5"/>
        <v>49.96810017324762</v>
      </c>
      <c r="Q49" s="3"/>
      <c r="R49" s="3"/>
    </row>
    <row r="50" spans="4:20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 t="s">
        <v>27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8</v>
      </c>
      <c r="I53" s="2" t="s">
        <v>9</v>
      </c>
      <c r="J53" s="2" t="s">
        <v>10</v>
      </c>
      <c r="K53" s="2" t="s">
        <v>11</v>
      </c>
      <c r="L53" s="2" t="s">
        <v>12</v>
      </c>
      <c r="M53" s="2" t="s">
        <v>13</v>
      </c>
      <c r="N53" s="2" t="s">
        <v>14</v>
      </c>
      <c r="O53" s="2" t="s">
        <v>15</v>
      </c>
      <c r="P53" s="2" t="s">
        <v>16</v>
      </c>
      <c r="Q53" s="2"/>
      <c r="R53" s="3"/>
    </row>
    <row r="54" spans="4:20" x14ac:dyDescent="0.25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20" x14ac:dyDescent="0.25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20" x14ac:dyDescent="0.25">
      <c r="D56" s="3"/>
      <c r="E56" s="3"/>
      <c r="F56" s="3"/>
      <c r="G56" s="3"/>
      <c r="H56" s="3">
        <f>H37-$P$44</f>
        <v>4992</v>
      </c>
      <c r="I56" s="3">
        <f t="shared" ref="I56:N56" si="6">I37-$P$44</f>
        <v>6665</v>
      </c>
      <c r="J56" s="3">
        <f t="shared" si="6"/>
        <v>5286</v>
      </c>
      <c r="K56" s="3">
        <f t="shared" si="6"/>
        <v>5203</v>
      </c>
      <c r="L56" s="3">
        <f t="shared" si="6"/>
        <v>4889</v>
      </c>
      <c r="M56" s="3">
        <f t="shared" si="6"/>
        <v>5353</v>
      </c>
      <c r="N56" s="3">
        <f t="shared" si="6"/>
        <v>4280</v>
      </c>
      <c r="O56" s="3">
        <f>O37-$P$44</f>
        <v>10903</v>
      </c>
      <c r="P56" s="3"/>
      <c r="Q56" s="3"/>
      <c r="R56" s="3"/>
    </row>
    <row r="57" spans="4:20" x14ac:dyDescent="0.25">
      <c r="D57" s="3"/>
      <c r="E57" s="3"/>
      <c r="F57" s="3"/>
      <c r="G57" s="3"/>
      <c r="H57" s="3">
        <f t="shared" ref="H57:O59" si="7">H38-$P$44</f>
        <v>7456</v>
      </c>
      <c r="I57" s="3">
        <f t="shared" si="7"/>
        <v>9317</v>
      </c>
      <c r="J57" s="3">
        <f t="shared" si="7"/>
        <v>7991</v>
      </c>
      <c r="K57" s="3">
        <f t="shared" si="7"/>
        <v>7934</v>
      </c>
      <c r="L57" s="3">
        <f t="shared" si="7"/>
        <v>8004</v>
      </c>
      <c r="M57" s="3">
        <f t="shared" si="7"/>
        <v>8815</v>
      </c>
      <c r="N57" s="3">
        <f t="shared" si="7"/>
        <v>7366</v>
      </c>
      <c r="O57" s="3">
        <f t="shared" si="7"/>
        <v>9522</v>
      </c>
      <c r="P57" s="3"/>
      <c r="Q57" s="3"/>
      <c r="R57" s="3"/>
    </row>
    <row r="58" spans="4:20" x14ac:dyDescent="0.25">
      <c r="D58" s="3"/>
      <c r="E58" s="3"/>
      <c r="F58" s="3"/>
      <c r="G58" s="3"/>
      <c r="H58" s="3">
        <f t="shared" si="7"/>
        <v>8761</v>
      </c>
      <c r="I58" s="3">
        <f t="shared" si="7"/>
        <v>9022</v>
      </c>
      <c r="J58" s="3">
        <f t="shared" si="7"/>
        <v>8769</v>
      </c>
      <c r="K58" s="3">
        <f t="shared" si="7"/>
        <v>7389</v>
      </c>
      <c r="L58" s="3">
        <f>L39-$P$44</f>
        <v>7829</v>
      </c>
      <c r="M58" s="3">
        <f t="shared" si="7"/>
        <v>6875</v>
      </c>
      <c r="N58" s="3">
        <f t="shared" si="7"/>
        <v>6969</v>
      </c>
      <c r="O58" s="3">
        <f>O39-$P$44</f>
        <v>9461</v>
      </c>
      <c r="P58" s="3"/>
      <c r="Q58" s="3"/>
      <c r="R58" s="3"/>
    </row>
    <row r="59" spans="4:20" x14ac:dyDescent="0.25">
      <c r="D59" s="3"/>
      <c r="E59" s="3"/>
      <c r="F59" s="3"/>
      <c r="G59" s="3"/>
      <c r="H59" s="3">
        <f t="shared" si="7"/>
        <v>8346</v>
      </c>
      <c r="I59" s="3">
        <f t="shared" si="7"/>
        <v>7412</v>
      </c>
      <c r="J59" s="3">
        <f t="shared" si="7"/>
        <v>8139</v>
      </c>
      <c r="K59" s="3">
        <f t="shared" si="7"/>
        <v>5356</v>
      </c>
      <c r="L59" s="3">
        <f t="shared" si="7"/>
        <v>20100</v>
      </c>
      <c r="M59" s="3">
        <f t="shared" si="7"/>
        <v>10517</v>
      </c>
      <c r="N59" s="3">
        <f t="shared" si="7"/>
        <v>6008</v>
      </c>
      <c r="O59" s="3">
        <f t="shared" si="7"/>
        <v>10518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/>
      <c r="E62" s="3"/>
      <c r="F62" s="2"/>
      <c r="G62" s="2"/>
      <c r="H62" s="2" t="s">
        <v>8</v>
      </c>
      <c r="I62" s="2" t="s">
        <v>9</v>
      </c>
      <c r="J62" s="2" t="s">
        <v>10</v>
      </c>
      <c r="K62" s="2" t="s">
        <v>11</v>
      </c>
      <c r="L62" s="2" t="s">
        <v>12</v>
      </c>
      <c r="M62" s="2" t="s">
        <v>13</v>
      </c>
      <c r="N62" s="2" t="s">
        <v>14</v>
      </c>
      <c r="O62" s="2" t="s">
        <v>15</v>
      </c>
      <c r="P62" s="2" t="s">
        <v>16</v>
      </c>
      <c r="Q62" s="2"/>
      <c r="R62" s="3"/>
      <c r="S62" s="18" t="s">
        <v>28</v>
      </c>
      <c r="T62" s="19"/>
    </row>
    <row r="63" spans="4:20" x14ac:dyDescent="0.25">
      <c r="D63" s="3"/>
      <c r="E63" s="3"/>
      <c r="F63" s="3" t="s">
        <v>21</v>
      </c>
      <c r="G63" s="3"/>
      <c r="H63" s="3">
        <f>AVERAGE(H56:H59)</f>
        <v>7388.75</v>
      </c>
      <c r="I63" s="3">
        <f>AVERAGE(I56:I59)</f>
        <v>8104</v>
      </c>
      <c r="J63" s="3">
        <f t="shared" ref="J63:N63" si="8">AVERAGE(J56:J59)</f>
        <v>7546.25</v>
      </c>
      <c r="K63" s="3">
        <f t="shared" si="8"/>
        <v>6470.5</v>
      </c>
      <c r="L63" s="3">
        <f t="shared" si="8"/>
        <v>10205.5</v>
      </c>
      <c r="M63" s="3">
        <f t="shared" si="8"/>
        <v>7890</v>
      </c>
      <c r="N63" s="3">
        <f t="shared" si="8"/>
        <v>6155.75</v>
      </c>
      <c r="O63" s="3">
        <f>AVERAGE(O56:O59)</f>
        <v>10101</v>
      </c>
      <c r="P63" s="3"/>
      <c r="Q63" s="3"/>
      <c r="R63" s="3"/>
      <c r="S63" s="20">
        <f>AVERAGE(H56:I59)</f>
        <v>7746.375</v>
      </c>
      <c r="T63" s="21"/>
    </row>
    <row r="64" spans="4:20" x14ac:dyDescent="0.25">
      <c r="D64" s="3"/>
      <c r="E64" s="3"/>
      <c r="F64" s="3" t="s">
        <v>22</v>
      </c>
      <c r="G64" s="3"/>
      <c r="H64" s="3">
        <f>H63/1000</f>
        <v>7.3887499999999999</v>
      </c>
      <c r="I64" s="3">
        <f t="shared" ref="I64:O64" si="9">I63/1000</f>
        <v>8.1039999999999992</v>
      </c>
      <c r="J64" s="3">
        <f t="shared" si="9"/>
        <v>7.5462499999999997</v>
      </c>
      <c r="K64" s="3">
        <f t="shared" si="9"/>
        <v>6.4705000000000004</v>
      </c>
      <c r="L64" s="3">
        <f t="shared" si="9"/>
        <v>10.205500000000001</v>
      </c>
      <c r="M64" s="3">
        <f t="shared" si="9"/>
        <v>7.89</v>
      </c>
      <c r="N64" s="3">
        <f t="shared" si="9"/>
        <v>6.1557500000000003</v>
      </c>
      <c r="O64" s="3">
        <f t="shared" si="9"/>
        <v>10.101000000000001</v>
      </c>
      <c r="P64" s="3"/>
      <c r="Q64" s="3"/>
      <c r="R64" s="3"/>
    </row>
    <row r="65" spans="4:18" x14ac:dyDescent="0.25">
      <c r="D65" s="3"/>
      <c r="E65" s="3"/>
      <c r="F65" s="3" t="s">
        <v>23</v>
      </c>
      <c r="G65" s="3"/>
      <c r="H65" s="3">
        <f>MEDIAN(H56:H59)</f>
        <v>7901</v>
      </c>
      <c r="I65" s="3">
        <f t="shared" ref="I65:N65" si="10">MEDIAN(I56:I59)</f>
        <v>8217</v>
      </c>
      <c r="J65" s="3">
        <f>MEDIAN(J56:J59)</f>
        <v>8065</v>
      </c>
      <c r="K65" s="3">
        <f t="shared" si="10"/>
        <v>6372.5</v>
      </c>
      <c r="L65" s="3">
        <f t="shared" si="10"/>
        <v>7916.5</v>
      </c>
      <c r="M65" s="3">
        <f t="shared" si="10"/>
        <v>7845</v>
      </c>
      <c r="N65" s="3">
        <f t="shared" si="10"/>
        <v>6488.5</v>
      </c>
      <c r="O65" s="3">
        <f>MEDIAN(O56:O59)</f>
        <v>10020</v>
      </c>
      <c r="P65" s="3"/>
      <c r="Q65" s="3"/>
      <c r="R65" s="3"/>
    </row>
    <row r="66" spans="4:18" x14ac:dyDescent="0.25">
      <c r="D66" s="3"/>
      <c r="E66" s="3"/>
      <c r="F66" s="3" t="s">
        <v>24</v>
      </c>
      <c r="G66" s="3"/>
      <c r="H66" s="3">
        <f>H65/1000</f>
        <v>7.9009999999999998</v>
      </c>
      <c r="I66" s="3">
        <f t="shared" ref="I66:O66" si="11">I65/1000</f>
        <v>8.2170000000000005</v>
      </c>
      <c r="J66" s="3">
        <f t="shared" si="11"/>
        <v>8.0649999999999995</v>
      </c>
      <c r="K66" s="3">
        <f t="shared" si="11"/>
        <v>6.3724999999999996</v>
      </c>
      <c r="L66" s="3">
        <f t="shared" si="11"/>
        <v>7.9165000000000001</v>
      </c>
      <c r="M66" s="3">
        <f t="shared" si="11"/>
        <v>7.8449999999999998</v>
      </c>
      <c r="N66" s="3">
        <f t="shared" si="11"/>
        <v>6.4885000000000002</v>
      </c>
      <c r="O66" s="3">
        <f t="shared" si="11"/>
        <v>10.02</v>
      </c>
      <c r="P66" s="3"/>
      <c r="Q66" s="3"/>
      <c r="R66" s="3"/>
    </row>
    <row r="67" spans="4:18" x14ac:dyDescent="0.25">
      <c r="D67" s="3"/>
      <c r="E67" s="3"/>
      <c r="F67" s="3" t="s">
        <v>25</v>
      </c>
      <c r="G67" s="3"/>
      <c r="H67" s="3">
        <f>STDEV(H56:H59)</f>
        <v>1688.0294971751334</v>
      </c>
      <c r="I67" s="3">
        <f t="shared" ref="I67:O67" si="12">STDEV(I56:I59)</f>
        <v>1273.2737333346668</v>
      </c>
      <c r="J67" s="3">
        <f t="shared" si="12"/>
        <v>1544.1289615831963</v>
      </c>
      <c r="K67" s="3">
        <f t="shared" si="12"/>
        <v>1394.5299088462273</v>
      </c>
      <c r="L67" s="3">
        <f t="shared" si="12"/>
        <v>6749.3371773332929</v>
      </c>
      <c r="M67" s="3">
        <f t="shared" si="12"/>
        <v>2252.6538423231682</v>
      </c>
      <c r="N67" s="3">
        <f t="shared" si="12"/>
        <v>1374.3299882730737</v>
      </c>
      <c r="O67" s="3">
        <f t="shared" si="12"/>
        <v>721.55711254665539</v>
      </c>
      <c r="P67" s="3"/>
      <c r="Q67" s="3"/>
      <c r="R67" s="3"/>
    </row>
    <row r="68" spans="4:18" x14ac:dyDescent="0.25">
      <c r="D68" s="3"/>
      <c r="E68" s="3"/>
      <c r="F68" s="3" t="s">
        <v>26</v>
      </c>
      <c r="G68" s="3"/>
      <c r="H68" s="3">
        <f>H67/H63*100</f>
        <v>22.845941426833139</v>
      </c>
      <c r="I68" s="3">
        <f t="shared" ref="I68:O68" si="13">I67/I63*100</f>
        <v>15.711669957239224</v>
      </c>
      <c r="J68" s="3">
        <f t="shared" si="13"/>
        <v>20.462202571915803</v>
      </c>
      <c r="K68" s="3">
        <f t="shared" si="13"/>
        <v>21.552119756529283</v>
      </c>
      <c r="L68" s="3">
        <f t="shared" si="13"/>
        <v>66.134311668544342</v>
      </c>
      <c r="M68" s="3">
        <f t="shared" si="13"/>
        <v>28.550745783563602</v>
      </c>
      <c r="N68" s="3">
        <f t="shared" si="13"/>
        <v>22.325955217042175</v>
      </c>
      <c r="O68" s="3">
        <f t="shared" si="13"/>
        <v>7.1434225576344463</v>
      </c>
      <c r="P68" s="3"/>
      <c r="Q68" s="3"/>
      <c r="R68" s="3"/>
    </row>
    <row r="69" spans="4:18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4:18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4:18" x14ac:dyDescent="0.25">
      <c r="D71" s="3" t="s">
        <v>29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4:18" x14ac:dyDescent="0.25">
      <c r="D72" s="3"/>
      <c r="E72" s="3"/>
      <c r="F72" s="3"/>
      <c r="G72" s="3"/>
      <c r="H72" s="3">
        <f>H56/$H$63*100</f>
        <v>67.562172221282353</v>
      </c>
      <c r="I72" s="3">
        <f t="shared" ref="H72:O75" si="14">I56/$H$63*100</f>
        <v>90.204703095922852</v>
      </c>
      <c r="J72" s="3">
        <f t="shared" si="14"/>
        <v>71.541194383353073</v>
      </c>
      <c r="K72" s="3">
        <f t="shared" si="14"/>
        <v>70.41786499746236</v>
      </c>
      <c r="L72" s="3">
        <f t="shared" si="14"/>
        <v>66.168161055658942</v>
      </c>
      <c r="M72" s="3">
        <f t="shared" si="14"/>
        <v>72.447978345457614</v>
      </c>
      <c r="N72" s="3">
        <f t="shared" si="14"/>
        <v>57.925900862798173</v>
      </c>
      <c r="O72" s="3">
        <f>O56/$H$63*100</f>
        <v>147.56217222128237</v>
      </c>
      <c r="P72" s="3"/>
      <c r="Q72" s="3"/>
      <c r="R72" s="3"/>
    </row>
    <row r="73" spans="4:18" x14ac:dyDescent="0.25">
      <c r="D73" s="3"/>
      <c r="E73" s="3"/>
      <c r="F73" s="3"/>
      <c r="G73" s="3"/>
      <c r="H73" s="3">
        <f t="shared" si="14"/>
        <v>100.91016748435121</v>
      </c>
      <c r="I73" s="3">
        <f t="shared" si="14"/>
        <v>126.09710708847911</v>
      </c>
      <c r="J73" s="3">
        <f t="shared" si="14"/>
        <v>108.15090509220097</v>
      </c>
      <c r="K73" s="3">
        <f t="shared" si="14"/>
        <v>107.37946201996277</v>
      </c>
      <c r="L73" s="3">
        <f t="shared" si="14"/>
        <v>108.32684824902724</v>
      </c>
      <c r="M73" s="3">
        <f t="shared" si="14"/>
        <v>119.3029944171883</v>
      </c>
      <c r="N73" s="3">
        <f t="shared" si="14"/>
        <v>99.692099475554059</v>
      </c>
      <c r="O73" s="3">
        <f t="shared" si="14"/>
        <v>128.8715953307393</v>
      </c>
      <c r="P73" s="3"/>
      <c r="Q73" s="3"/>
      <c r="R73" s="3"/>
    </row>
    <row r="74" spans="4:18" x14ac:dyDescent="0.25">
      <c r="D74" s="3"/>
      <c r="E74" s="3"/>
      <c r="F74" s="3"/>
      <c r="G74" s="3"/>
      <c r="H74" s="3">
        <f t="shared" si="14"/>
        <v>118.57215361191</v>
      </c>
      <c r="I74" s="3">
        <f t="shared" si="14"/>
        <v>122.10455083742175</v>
      </c>
      <c r="J74" s="3">
        <f t="shared" si="14"/>
        <v>118.68042632380309</v>
      </c>
      <c r="K74" s="3">
        <f t="shared" si="14"/>
        <v>100.00338352224666</v>
      </c>
      <c r="L74" s="3">
        <f t="shared" si="14"/>
        <v>105.9583826763661</v>
      </c>
      <c r="M74" s="3">
        <f t="shared" si="14"/>
        <v>93.046861783116213</v>
      </c>
      <c r="N74" s="3">
        <f t="shared" si="14"/>
        <v>94.319066147859914</v>
      </c>
      <c r="O74" s="3">
        <f t="shared" si="14"/>
        <v>128.04601590255456</v>
      </c>
      <c r="P74" s="3"/>
      <c r="Q74" s="3"/>
      <c r="R74" s="3"/>
    </row>
    <row r="75" spans="4:18" x14ac:dyDescent="0.25">
      <c r="D75" s="3"/>
      <c r="E75" s="3"/>
      <c r="F75" s="3"/>
      <c r="G75" s="3"/>
      <c r="H75" s="3">
        <f t="shared" si="14"/>
        <v>112.95550668245644</v>
      </c>
      <c r="I75" s="3">
        <f t="shared" si="14"/>
        <v>100.31466756893927</v>
      </c>
      <c r="J75" s="3">
        <f t="shared" si="14"/>
        <v>110.15395026222296</v>
      </c>
      <c r="K75" s="3">
        <f t="shared" si="14"/>
        <v>72.488580612417536</v>
      </c>
      <c r="L75" s="3">
        <f t="shared" si="14"/>
        <v>272.03518863136526</v>
      </c>
      <c r="M75" s="3">
        <f t="shared" si="14"/>
        <v>142.33801387244119</v>
      </c>
      <c r="N75" s="3">
        <f t="shared" si="14"/>
        <v>81.312806631703609</v>
      </c>
      <c r="O75" s="3">
        <f t="shared" si="14"/>
        <v>142.35154796142783</v>
      </c>
      <c r="P75" s="3"/>
      <c r="Q75" s="3"/>
      <c r="R75" s="3"/>
    </row>
    <row r="76" spans="4:18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4:18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4:18" x14ac:dyDescent="0.25">
      <c r="D78" s="3"/>
      <c r="E78" s="3"/>
      <c r="F78" s="2"/>
      <c r="G78" s="2"/>
      <c r="H78" s="2" t="s">
        <v>8</v>
      </c>
      <c r="I78" s="2" t="s">
        <v>9</v>
      </c>
      <c r="J78" s="2" t="s">
        <v>10</v>
      </c>
      <c r="K78" s="2" t="s">
        <v>11</v>
      </c>
      <c r="L78" s="2" t="s">
        <v>12</v>
      </c>
      <c r="M78" s="2" t="s">
        <v>13</v>
      </c>
      <c r="N78" s="2" t="s">
        <v>14</v>
      </c>
      <c r="O78" s="2" t="s">
        <v>15</v>
      </c>
      <c r="P78" s="2" t="s">
        <v>16</v>
      </c>
      <c r="Q78" s="2"/>
      <c r="R78" s="3"/>
    </row>
    <row r="79" spans="4:18" x14ac:dyDescent="0.25">
      <c r="D79" s="3"/>
      <c r="E79" s="3"/>
      <c r="F79" s="3" t="s">
        <v>21</v>
      </c>
      <c r="G79" s="3"/>
      <c r="H79" s="3">
        <f>AVERAGE(H72:H75)</f>
        <v>100</v>
      </c>
      <c r="I79" s="3">
        <f t="shared" ref="I79:N79" si="15">AVERAGE(I72:I75)</f>
        <v>109.68025714769075</v>
      </c>
      <c r="J79" s="3">
        <f>AVERAGE(J72:J75)</f>
        <v>102.13161901539503</v>
      </c>
      <c r="K79" s="3">
        <f t="shared" si="15"/>
        <v>87.572322788022333</v>
      </c>
      <c r="L79" s="3">
        <f t="shared" si="15"/>
        <v>138.12214515310438</v>
      </c>
      <c r="M79" s="3">
        <f t="shared" si="15"/>
        <v>106.78396210455084</v>
      </c>
      <c r="N79" s="3">
        <f t="shared" si="15"/>
        <v>83.312468279478935</v>
      </c>
      <c r="O79" s="3">
        <f>AVERAGE(O72:O75)</f>
        <v>136.70783285400103</v>
      </c>
      <c r="P79" s="3"/>
      <c r="Q79" s="3"/>
      <c r="R79" s="3"/>
    </row>
    <row r="80" spans="4:18" x14ac:dyDescent="0.25">
      <c r="D80" s="3"/>
      <c r="E80" s="3"/>
      <c r="F80" s="3" t="s">
        <v>23</v>
      </c>
      <c r="G80" s="3"/>
      <c r="H80" s="3">
        <f>MEDIAN(H72:H75)</f>
        <v>106.93283708340383</v>
      </c>
      <c r="I80" s="3">
        <f t="shared" ref="I80:O80" si="16">MEDIAN(I72:I75)</f>
        <v>111.20960920318052</v>
      </c>
      <c r="J80" s="3">
        <f t="shared" si="16"/>
        <v>109.15242767721196</v>
      </c>
      <c r="K80" s="3">
        <f t="shared" si="16"/>
        <v>86.245982067332108</v>
      </c>
      <c r="L80" s="3">
        <f t="shared" si="16"/>
        <v>107.14261546269667</v>
      </c>
      <c r="M80" s="3">
        <f t="shared" si="16"/>
        <v>106.17492810015226</v>
      </c>
      <c r="N80" s="3">
        <f t="shared" si="16"/>
        <v>87.815936389781768</v>
      </c>
      <c r="O80" s="3">
        <f t="shared" si="16"/>
        <v>135.61157164608358</v>
      </c>
      <c r="P80" s="3"/>
      <c r="Q80" s="3"/>
      <c r="R80" s="3"/>
    </row>
    <row r="81" spans="4:18" x14ac:dyDescent="0.25">
      <c r="D81" s="3"/>
      <c r="E81" s="3"/>
      <c r="F81" s="3" t="s">
        <v>25</v>
      </c>
      <c r="G81" s="3"/>
      <c r="H81" s="3">
        <f>STDEV(H72:H75)</f>
        <v>22.845941426833139</v>
      </c>
      <c r="I81" s="3">
        <f t="shared" ref="I81:O81" si="17">STDEV(I72:I75)</f>
        <v>17.232600011296373</v>
      </c>
      <c r="J81" s="3">
        <f t="shared" si="17"/>
        <v>20.89837877290735</v>
      </c>
      <c r="K81" s="3">
        <f t="shared" si="17"/>
        <v>18.873691880848963</v>
      </c>
      <c r="L81" s="3">
        <f t="shared" si="17"/>
        <v>91.346129958833274</v>
      </c>
      <c r="M81" s="3">
        <f t="shared" si="17"/>
        <v>30.487617558087194</v>
      </c>
      <c r="N81" s="3">
        <f t="shared" si="17"/>
        <v>18.600304358288984</v>
      </c>
      <c r="O81" s="3">
        <f t="shared" si="17"/>
        <v>9.7656181701459044</v>
      </c>
      <c r="P81" s="3"/>
      <c r="Q81" s="3"/>
      <c r="R81" s="3"/>
    </row>
    <row r="82" spans="4:18" x14ac:dyDescent="0.25">
      <c r="D82" s="3"/>
      <c r="E82" s="3"/>
      <c r="F82" s="3" t="s">
        <v>26</v>
      </c>
      <c r="G82" s="3"/>
      <c r="H82" s="3">
        <f t="shared" ref="H82:O82" si="18">H81/H79*100</f>
        <v>22.845941426833139</v>
      </c>
      <c r="I82" s="3">
        <f t="shared" si="18"/>
        <v>15.711669957239149</v>
      </c>
      <c r="J82" s="3">
        <f t="shared" si="18"/>
        <v>20.462202571915743</v>
      </c>
      <c r="K82" s="3">
        <f t="shared" si="18"/>
        <v>21.55211975652929</v>
      </c>
      <c r="L82" s="3">
        <f t="shared" si="18"/>
        <v>66.134311668544342</v>
      </c>
      <c r="M82" s="3">
        <f t="shared" si="18"/>
        <v>28.550745783563592</v>
      </c>
      <c r="N82" s="3">
        <f t="shared" si="18"/>
        <v>22.325955217042235</v>
      </c>
      <c r="O82" s="3">
        <f t="shared" si="18"/>
        <v>7.1434225576344463</v>
      </c>
      <c r="P82" s="3"/>
      <c r="Q82" s="3"/>
      <c r="R82" s="3"/>
    </row>
    <row r="83" spans="4:18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4:18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4:18" x14ac:dyDescent="0.25">
      <c r="D85" s="3" t="s">
        <v>30</v>
      </c>
      <c r="E85" s="3"/>
      <c r="F85" s="3"/>
      <c r="G85" s="3"/>
      <c r="H85" s="3">
        <f>H56/$S$63*100</f>
        <v>64.443045940843305</v>
      </c>
      <c r="I85" s="3">
        <f t="shared" ref="I85:N85" si="19">I56/$S$63*100</f>
        <v>86.040244630552991</v>
      </c>
      <c r="J85" s="3">
        <f t="shared" si="19"/>
        <v>68.238369559955458</v>
      </c>
      <c r="K85" s="3">
        <f t="shared" si="19"/>
        <v>67.166900647076858</v>
      </c>
      <c r="L85" s="3">
        <f t="shared" si="19"/>
        <v>63.113391747752978</v>
      </c>
      <c r="M85" s="3">
        <f t="shared" si="19"/>
        <v>69.103290248664692</v>
      </c>
      <c r="N85" s="3">
        <f t="shared" si="19"/>
        <v>55.251649965306349</v>
      </c>
      <c r="O85" s="3">
        <f>O56/$S$63*100</f>
        <v>140.74970550741477</v>
      </c>
      <c r="P85" s="3"/>
      <c r="Q85" s="3"/>
      <c r="R85" s="3"/>
    </row>
    <row r="86" spans="4:18" x14ac:dyDescent="0.25">
      <c r="D86" s="3"/>
      <c r="E86" s="3"/>
      <c r="F86" s="3"/>
      <c r="G86" s="3"/>
      <c r="H86" s="3">
        <f t="shared" ref="H86:O88" si="20">H57/$S$63*100</f>
        <v>96.251472462926202</v>
      </c>
      <c r="I86" s="3">
        <f t="shared" si="20"/>
        <v>120.275612786626</v>
      </c>
      <c r="J86" s="3">
        <f t="shared" si="20"/>
        <v>103.15792870858951</v>
      </c>
      <c r="K86" s="3">
        <f t="shared" si="20"/>
        <v>102.42210065998611</v>
      </c>
      <c r="L86" s="3">
        <f t="shared" si="20"/>
        <v>103.32574914072711</v>
      </c>
      <c r="M86" s="3">
        <f t="shared" si="20"/>
        <v>113.79516225331203</v>
      </c>
      <c r="N86" s="3">
        <f t="shared" si="20"/>
        <v>95.089638701973499</v>
      </c>
      <c r="O86" s="3">
        <f t="shared" si="20"/>
        <v>122.92201190879607</v>
      </c>
      <c r="P86" s="3"/>
      <c r="Q86" s="3"/>
      <c r="R86" s="3"/>
    </row>
    <row r="87" spans="4:18" x14ac:dyDescent="0.25">
      <c r="D87" s="3"/>
      <c r="E87" s="3"/>
      <c r="F87" s="3"/>
      <c r="G87" s="3"/>
      <c r="H87" s="3">
        <f t="shared" si="20"/>
        <v>113.09806199674041</v>
      </c>
      <c r="I87" s="3">
        <f t="shared" si="20"/>
        <v>116.46737990350324</v>
      </c>
      <c r="J87" s="3">
        <f t="shared" si="20"/>
        <v>113.2013361088251</v>
      </c>
      <c r="K87" s="3">
        <f t="shared" si="20"/>
        <v>95.386551774216983</v>
      </c>
      <c r="L87" s="3">
        <f t="shared" si="20"/>
        <v>101.06662793887465</v>
      </c>
      <c r="M87" s="3">
        <f t="shared" si="20"/>
        <v>88.751190072775969</v>
      </c>
      <c r="N87" s="3">
        <f t="shared" si="20"/>
        <v>89.964660889771025</v>
      </c>
      <c r="O87" s="3">
        <f t="shared" si="20"/>
        <v>122.13454680415032</v>
      </c>
      <c r="P87" s="3"/>
      <c r="Q87" s="3"/>
      <c r="R87" s="3"/>
    </row>
    <row r="88" spans="4:18" x14ac:dyDescent="0.25">
      <c r="D88" s="3"/>
      <c r="E88" s="3"/>
      <c r="F88" s="3"/>
      <c r="G88" s="3"/>
      <c r="H88" s="3">
        <f t="shared" si="20"/>
        <v>107.7407174323474</v>
      </c>
      <c r="I88" s="3">
        <f t="shared" si="20"/>
        <v>95.683464846460438</v>
      </c>
      <c r="J88" s="3">
        <f t="shared" si="20"/>
        <v>105.06849978215618</v>
      </c>
      <c r="K88" s="3">
        <f t="shared" si="20"/>
        <v>69.142018040696456</v>
      </c>
      <c r="L88" s="3">
        <f t="shared" si="20"/>
        <v>259.47620661277051</v>
      </c>
      <c r="M88" s="3">
        <f t="shared" si="20"/>
        <v>135.76672959932873</v>
      </c>
      <c r="N88" s="3">
        <f t="shared" si="20"/>
        <v>77.55885817559826</v>
      </c>
      <c r="O88" s="3">
        <f t="shared" si="20"/>
        <v>135.7796388633393</v>
      </c>
      <c r="P88" s="3"/>
      <c r="Q88" s="3"/>
      <c r="R88" s="3"/>
    </row>
    <row r="89" spans="4:18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4:18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4:18" x14ac:dyDescent="0.25">
      <c r="D91" s="3"/>
      <c r="E91" s="3"/>
      <c r="F91" s="2"/>
      <c r="G91" s="2"/>
      <c r="H91" s="2" t="s">
        <v>8</v>
      </c>
      <c r="I91" s="2" t="s">
        <v>9</v>
      </c>
      <c r="J91" s="2" t="s">
        <v>10</v>
      </c>
      <c r="K91" s="2" t="s">
        <v>11</v>
      </c>
      <c r="L91" s="2" t="s">
        <v>12</v>
      </c>
      <c r="M91" s="2" t="s">
        <v>13</v>
      </c>
      <c r="N91" s="2" t="s">
        <v>14</v>
      </c>
      <c r="O91" s="2" t="s">
        <v>15</v>
      </c>
      <c r="P91" s="2" t="s">
        <v>16</v>
      </c>
      <c r="Q91" s="2"/>
      <c r="R91" s="3"/>
    </row>
    <row r="92" spans="4:18" x14ac:dyDescent="0.25">
      <c r="D92" s="3"/>
      <c r="E92" s="3"/>
      <c r="F92" s="3" t="s">
        <v>21</v>
      </c>
      <c r="G92" s="3"/>
      <c r="H92" s="3">
        <f>AVERAGE(H85:H88)</f>
        <v>95.383324458214332</v>
      </c>
      <c r="I92" s="3">
        <f t="shared" ref="I92:N92" si="21">AVERAGE(I85:I88)</f>
        <v>104.61667554178567</v>
      </c>
      <c r="J92" s="3">
        <f>AVERAGE(J85:J88)</f>
        <v>97.416533539881556</v>
      </c>
      <c r="K92" s="3">
        <f t="shared" si="21"/>
        <v>83.529392780494106</v>
      </c>
      <c r="L92" s="3">
        <f t="shared" si="21"/>
        <v>131.74549386003133</v>
      </c>
      <c r="M92" s="3">
        <f t="shared" si="21"/>
        <v>101.85409304352035</v>
      </c>
      <c r="N92" s="3">
        <f t="shared" si="21"/>
        <v>79.466201933162296</v>
      </c>
      <c r="O92" s="3">
        <f>AVERAGE(O85:O88)</f>
        <v>130.39647577092512</v>
      </c>
      <c r="P92" s="3"/>
      <c r="Q92" s="3"/>
      <c r="R92" s="3"/>
    </row>
    <row r="93" spans="4:18" x14ac:dyDescent="0.25">
      <c r="D93" s="3"/>
      <c r="E93" s="3"/>
      <c r="F93" s="3" t="s">
        <v>23</v>
      </c>
      <c r="G93" s="3"/>
      <c r="H93" s="3">
        <f t="shared" ref="H93:O93" si="22">MEDIAN(H85:H88)</f>
        <v>101.99609494763681</v>
      </c>
      <c r="I93" s="3">
        <f t="shared" si="22"/>
        <v>106.07542237498184</v>
      </c>
      <c r="J93" s="3">
        <f t="shared" si="22"/>
        <v>104.11321424537284</v>
      </c>
      <c r="K93" s="3">
        <f t="shared" si="22"/>
        <v>82.264284907456727</v>
      </c>
      <c r="L93" s="3">
        <f t="shared" si="22"/>
        <v>102.19618853980089</v>
      </c>
      <c r="M93" s="3">
        <f t="shared" si="22"/>
        <v>101.273176163044</v>
      </c>
      <c r="N93" s="3">
        <f t="shared" si="22"/>
        <v>83.761759532684636</v>
      </c>
      <c r="O93" s="3">
        <f t="shared" si="22"/>
        <v>129.3508253860677</v>
      </c>
      <c r="P93" s="3"/>
      <c r="Q93" s="3"/>
      <c r="R93" s="3"/>
    </row>
    <row r="94" spans="4:18" x14ac:dyDescent="0.25">
      <c r="D94" s="3"/>
      <c r="E94" s="3"/>
      <c r="F94" s="3" t="s">
        <v>25</v>
      </c>
      <c r="G94" s="3"/>
      <c r="H94" s="3">
        <f t="shared" ref="H94:O94" si="23">STDEV(H85:H88)</f>
        <v>21.791218436689828</v>
      </c>
      <c r="I94" s="3">
        <f t="shared" si="23"/>
        <v>16.437026781361205</v>
      </c>
      <c r="J94" s="3">
        <f t="shared" si="23"/>
        <v>19.933568431468959</v>
      </c>
      <c r="K94" s="3">
        <f t="shared" si="23"/>
        <v>18.0023547639538</v>
      </c>
      <c r="L94" s="3">
        <f t="shared" si="23"/>
        <v>87.12897551865602</v>
      </c>
      <c r="M94" s="3">
        <f t="shared" si="23"/>
        <v>29.080103175009882</v>
      </c>
      <c r="N94" s="3">
        <f t="shared" si="23"/>
        <v>17.741588656282037</v>
      </c>
      <c r="O94" s="3">
        <f t="shared" si="23"/>
        <v>9.3147712645806031</v>
      </c>
      <c r="P94" s="3"/>
      <c r="Q94" s="3"/>
      <c r="R94" s="3"/>
    </row>
    <row r="95" spans="4:18" x14ac:dyDescent="0.25">
      <c r="D95" s="3"/>
      <c r="E95" s="3"/>
      <c r="F95" s="3" t="s">
        <v>26</v>
      </c>
      <c r="G95" s="3"/>
      <c r="H95" s="3">
        <f t="shared" ref="H95:O95" si="24">H94/H92*100</f>
        <v>22.845941426833111</v>
      </c>
      <c r="I95" s="3">
        <f t="shared" si="24"/>
        <v>15.711669957239252</v>
      </c>
      <c r="J95" s="3">
        <f t="shared" si="24"/>
        <v>20.462202571915899</v>
      </c>
      <c r="K95" s="3">
        <f t="shared" si="24"/>
        <v>21.552119756529265</v>
      </c>
      <c r="L95" s="3">
        <f t="shared" si="24"/>
        <v>66.134311668544299</v>
      </c>
      <c r="M95" s="3">
        <f t="shared" si="24"/>
        <v>28.550745783563649</v>
      </c>
      <c r="N95" s="3">
        <f t="shared" si="24"/>
        <v>22.325955217042072</v>
      </c>
      <c r="O95" s="3">
        <f t="shared" si="24"/>
        <v>7.143422557634449</v>
      </c>
      <c r="P95" s="3"/>
      <c r="Q95" s="3"/>
      <c r="R95" s="3"/>
    </row>
  </sheetData>
  <pageMargins left="0.7" right="0.7" top="0.78740157499999996" bottom="0.78740157499999996" header="0.3" footer="0.3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0"/>
  <sheetViews>
    <sheetView workbookViewId="0">
      <selection sqref="A1:B8"/>
    </sheetView>
  </sheetViews>
  <sheetFormatPr baseColWidth="10" defaultRowHeight="15" x14ac:dyDescent="0.25"/>
  <cols>
    <col min="14" max="14" width="12" bestFit="1" customWidth="1"/>
  </cols>
  <sheetData>
    <row r="1" spans="1:5" x14ac:dyDescent="0.25">
      <c r="A1" s="1" t="s">
        <v>83</v>
      </c>
      <c r="D1" s="3"/>
    </row>
    <row r="2" spans="1:5" x14ac:dyDescent="0.25">
      <c r="A2" t="s">
        <v>17</v>
      </c>
      <c r="C2" t="s">
        <v>82</v>
      </c>
      <c r="D2" s="3"/>
    </row>
    <row r="3" spans="1:5" x14ac:dyDescent="0.25">
      <c r="A3" t="s">
        <v>18</v>
      </c>
      <c r="C3" s="4">
        <v>43903</v>
      </c>
      <c r="D3" s="3"/>
    </row>
    <row r="4" spans="1:5" x14ac:dyDescent="0.25">
      <c r="A4" t="s">
        <v>19</v>
      </c>
      <c r="C4" t="s">
        <v>35</v>
      </c>
      <c r="D4" s="3"/>
      <c r="E4" s="3"/>
    </row>
    <row r="5" spans="1:5" x14ac:dyDescent="0.25">
      <c r="A5" t="s">
        <v>20</v>
      </c>
      <c r="C5" t="s">
        <v>80</v>
      </c>
      <c r="D5" s="3"/>
      <c r="E5" s="3"/>
    </row>
    <row r="6" spans="1:5" x14ac:dyDescent="0.25">
      <c r="A6" t="s">
        <v>6</v>
      </c>
      <c r="C6" s="4">
        <v>44138</v>
      </c>
      <c r="D6" s="3"/>
      <c r="E6" s="3"/>
    </row>
    <row r="7" spans="1:5" x14ac:dyDescent="0.25">
      <c r="A7" t="s">
        <v>7</v>
      </c>
      <c r="C7" t="s">
        <v>34</v>
      </c>
      <c r="D7" s="3"/>
      <c r="E7" s="3"/>
    </row>
    <row r="8" spans="1:5" x14ac:dyDescent="0.25">
      <c r="A8" s="1" t="s">
        <v>81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27</v>
      </c>
    </row>
    <row r="23" spans="1:13" x14ac:dyDescent="0.25">
      <c r="E23" t="s">
        <v>8</v>
      </c>
      <c r="F23" t="s">
        <v>9</v>
      </c>
      <c r="G23" t="s">
        <v>10</v>
      </c>
      <c r="H23" t="s">
        <v>11</v>
      </c>
      <c r="I23" t="s">
        <v>12</v>
      </c>
      <c r="J23" t="s">
        <v>13</v>
      </c>
      <c r="K23" t="s">
        <v>14</v>
      </c>
      <c r="L23" t="s">
        <v>15</v>
      </c>
      <c r="M23" t="s">
        <v>16</v>
      </c>
    </row>
    <row r="26" spans="1:13" x14ac:dyDescent="0.25">
      <c r="E26" s="3">
        <v>4.2366666666666677E-2</v>
      </c>
      <c r="F26" s="3">
        <v>5.0866666666666671E-2</v>
      </c>
      <c r="G26" s="3">
        <v>5.796666666666668E-2</v>
      </c>
      <c r="H26" s="3">
        <v>4.5166666666666674E-2</v>
      </c>
      <c r="I26" s="3">
        <v>2.4766666666666673E-2</v>
      </c>
      <c r="J26" s="3">
        <v>4.596666666666667E-2</v>
      </c>
      <c r="K26" s="3">
        <v>2.2866666666666674E-2</v>
      </c>
      <c r="L26" s="3">
        <v>1.6966666666666672E-2</v>
      </c>
    </row>
    <row r="27" spans="1:13" x14ac:dyDescent="0.25">
      <c r="E27" s="3">
        <v>2.4866666666666676E-2</v>
      </c>
      <c r="F27" s="3">
        <v>3.2066666666666674E-2</v>
      </c>
      <c r="G27" s="3">
        <v>3.1066666666666673E-2</v>
      </c>
      <c r="H27" s="3">
        <v>3.6066666666666677E-2</v>
      </c>
      <c r="I27" s="3">
        <v>3.6066666666666677E-2</v>
      </c>
      <c r="J27" s="3">
        <v>2.6166666666666671E-2</v>
      </c>
      <c r="K27" s="3">
        <v>2.2066666666666679E-2</v>
      </c>
      <c r="L27" s="3">
        <v>1.7366666666666669E-2</v>
      </c>
    </row>
    <row r="28" spans="1:13" x14ac:dyDescent="0.25">
      <c r="E28" s="3">
        <v>1.8466666666666673E-2</v>
      </c>
      <c r="F28" s="3">
        <v>4.066666666666667E-2</v>
      </c>
      <c r="G28" s="3">
        <v>2.6766666666666675E-2</v>
      </c>
      <c r="H28" s="3">
        <v>2.0066666666666677E-2</v>
      </c>
      <c r="I28" s="3">
        <v>1.676666666666668E-2</v>
      </c>
      <c r="J28" s="3">
        <v>1.2866666666666679E-2</v>
      </c>
      <c r="K28" s="3">
        <v>2.1166666666666681E-2</v>
      </c>
      <c r="L28" s="3">
        <v>4.6666666666666801E-3</v>
      </c>
    </row>
    <row r="29" spans="1:13" x14ac:dyDescent="0.25">
      <c r="E29" s="3">
        <v>2.4366666666666675E-2</v>
      </c>
      <c r="F29" s="3">
        <v>3.6366666666666672E-2</v>
      </c>
      <c r="G29" s="3">
        <v>2.1066666666666678E-2</v>
      </c>
      <c r="H29" s="3">
        <v>2.016666666666668E-2</v>
      </c>
      <c r="I29" s="3">
        <v>2.1066666666666678E-2</v>
      </c>
      <c r="J29" s="3">
        <v>1.726666666666668E-2</v>
      </c>
      <c r="K29" s="3">
        <v>1.2766666666666676E-2</v>
      </c>
      <c r="L29" s="3">
        <v>9.4666666666666788E-3</v>
      </c>
    </row>
    <row r="32" spans="1:13" x14ac:dyDescent="0.25">
      <c r="A32" s="1" t="s">
        <v>27</v>
      </c>
    </row>
    <row r="33" spans="1:14" x14ac:dyDescent="0.25">
      <c r="E33" t="s">
        <v>8</v>
      </c>
      <c r="F33" t="s">
        <v>9</v>
      </c>
      <c r="G33" t="s">
        <v>10</v>
      </c>
      <c r="H33" t="s">
        <v>11</v>
      </c>
      <c r="I33" t="s">
        <v>12</v>
      </c>
      <c r="J33" t="s">
        <v>13</v>
      </c>
      <c r="K33" t="s">
        <v>14</v>
      </c>
      <c r="L33" t="s">
        <v>15</v>
      </c>
      <c r="M33" t="s">
        <v>16</v>
      </c>
    </row>
    <row r="36" spans="1:14" x14ac:dyDescent="0.25">
      <c r="E36" s="3">
        <v>4992</v>
      </c>
      <c r="F36" s="3">
        <v>6665</v>
      </c>
      <c r="G36" s="3">
        <v>5286</v>
      </c>
      <c r="H36" s="3">
        <v>5203</v>
      </c>
      <c r="I36" s="3">
        <v>4889</v>
      </c>
      <c r="J36" s="3">
        <v>5353</v>
      </c>
      <c r="K36" s="3">
        <v>4280</v>
      </c>
      <c r="L36" s="3">
        <v>10903</v>
      </c>
    </row>
    <row r="37" spans="1:14" x14ac:dyDescent="0.25">
      <c r="E37" s="3">
        <v>7456</v>
      </c>
      <c r="F37" s="3">
        <v>9317</v>
      </c>
      <c r="G37" s="3">
        <v>7991</v>
      </c>
      <c r="H37" s="3">
        <v>7934</v>
      </c>
      <c r="I37" s="3">
        <v>8004</v>
      </c>
      <c r="J37" s="3">
        <v>8815</v>
      </c>
      <c r="K37" s="3">
        <v>7366</v>
      </c>
      <c r="L37" s="3">
        <v>9522</v>
      </c>
    </row>
    <row r="38" spans="1:14" x14ac:dyDescent="0.25">
      <c r="E38" s="3">
        <v>8761</v>
      </c>
      <c r="F38" s="3">
        <v>9022</v>
      </c>
      <c r="G38" s="3">
        <v>8769</v>
      </c>
      <c r="H38" s="3">
        <v>7389</v>
      </c>
      <c r="I38" s="3">
        <v>7829</v>
      </c>
      <c r="J38" s="3">
        <v>6875</v>
      </c>
      <c r="K38" s="3">
        <v>6969</v>
      </c>
      <c r="L38" s="3">
        <v>9461</v>
      </c>
    </row>
    <row r="39" spans="1:14" x14ac:dyDescent="0.25">
      <c r="E39" s="3">
        <v>8346</v>
      </c>
      <c r="F39" s="3">
        <v>7412</v>
      </c>
      <c r="G39" s="3">
        <v>8139</v>
      </c>
      <c r="H39" s="3">
        <v>5356</v>
      </c>
      <c r="I39" s="3">
        <v>20100</v>
      </c>
      <c r="J39" s="3">
        <v>10517</v>
      </c>
      <c r="K39" s="3">
        <v>6008</v>
      </c>
      <c r="L39" s="3">
        <v>10518</v>
      </c>
    </row>
    <row r="42" spans="1:14" x14ac:dyDescent="0.25">
      <c r="A42" s="1" t="s">
        <v>31</v>
      </c>
    </row>
    <row r="44" spans="1:14" x14ac:dyDescent="0.25">
      <c r="E44">
        <f>E26/E36</f>
        <v>8.4869123931623952E-6</v>
      </c>
      <c r="F44">
        <f t="shared" ref="F44:L44" si="0">F26/F36</f>
        <v>7.6319079769942488E-6</v>
      </c>
      <c r="G44">
        <f t="shared" si="0"/>
        <v>1.0966073905914998E-5</v>
      </c>
      <c r="H44">
        <f t="shared" si="0"/>
        <v>8.6808892305721075E-6</v>
      </c>
      <c r="I44">
        <f t="shared" si="0"/>
        <v>5.0657939592282005E-6</v>
      </c>
      <c r="J44">
        <f t="shared" si="0"/>
        <v>8.5870851236067016E-6</v>
      </c>
      <c r="K44">
        <f t="shared" si="0"/>
        <v>5.3426791277258588E-6</v>
      </c>
      <c r="L44">
        <f t="shared" si="0"/>
        <v>1.5561466263108018E-6</v>
      </c>
      <c r="N44" s="1" t="s">
        <v>32</v>
      </c>
    </row>
    <row r="45" spans="1:14" x14ac:dyDescent="0.25">
      <c r="E45">
        <f t="shared" ref="E45:L45" si="1">E27/E37</f>
        <v>3.3351216022889855E-6</v>
      </c>
      <c r="F45">
        <f t="shared" si="1"/>
        <v>3.4417373260348475E-6</v>
      </c>
      <c r="G45">
        <f t="shared" si="1"/>
        <v>3.8877070037125107E-6</v>
      </c>
      <c r="H45">
        <f t="shared" si="1"/>
        <v>4.545836484329049E-6</v>
      </c>
      <c r="I45">
        <f t="shared" si="1"/>
        <v>4.5060802931867415E-6</v>
      </c>
      <c r="J45">
        <f t="shared" si="1"/>
        <v>2.9684250330875407E-6</v>
      </c>
      <c r="K45">
        <f t="shared" si="1"/>
        <v>2.9957462213775021E-6</v>
      </c>
      <c r="L45">
        <f t="shared" si="1"/>
        <v>1.82384653084086E-6</v>
      </c>
      <c r="N45">
        <f>AVERAGE(E44:F47)</f>
        <v>4.6671282620309175E-6</v>
      </c>
    </row>
    <row r="46" spans="1:14" x14ac:dyDescent="0.25">
      <c r="E46">
        <f t="shared" ref="E46:L46" si="2">E28/E38</f>
        <v>2.1078263516341367E-6</v>
      </c>
      <c r="F46">
        <f t="shared" si="2"/>
        <v>4.5075001847336147E-6</v>
      </c>
      <c r="G46">
        <f t="shared" si="2"/>
        <v>3.0524195081157117E-6</v>
      </c>
      <c r="H46">
        <f t="shared" si="2"/>
        <v>2.7157486353588684E-6</v>
      </c>
      <c r="I46">
        <f t="shared" si="2"/>
        <v>2.1416102524800969E-6</v>
      </c>
      <c r="J46">
        <f t="shared" si="2"/>
        <v>1.8715151515151534E-6</v>
      </c>
      <c r="K46">
        <f t="shared" si="2"/>
        <v>3.037260247763909E-6</v>
      </c>
      <c r="L46">
        <f t="shared" si="2"/>
        <v>4.9325300355846956E-7</v>
      </c>
    </row>
    <row r="47" spans="1:14" x14ac:dyDescent="0.25">
      <c r="E47">
        <f t="shared" ref="E47:L47" si="3">E29/E39</f>
        <v>2.9195622653566591E-6</v>
      </c>
      <c r="F47">
        <f t="shared" si="3"/>
        <v>4.9064579960424542E-6</v>
      </c>
      <c r="G47">
        <f t="shared" si="3"/>
        <v>2.5883605684564048E-6</v>
      </c>
      <c r="H47">
        <f t="shared" si="3"/>
        <v>3.7652476972865348E-6</v>
      </c>
      <c r="I47">
        <f t="shared" si="3"/>
        <v>1.0480928689883919E-6</v>
      </c>
      <c r="J47">
        <f t="shared" si="3"/>
        <v>1.6417863142214206E-6</v>
      </c>
      <c r="K47">
        <f t="shared" si="3"/>
        <v>2.1249445184198862E-6</v>
      </c>
      <c r="L47">
        <f t="shared" si="3"/>
        <v>9.0004436838435811E-7</v>
      </c>
    </row>
    <row r="49" spans="1:14" x14ac:dyDescent="0.25">
      <c r="A49" s="1" t="s">
        <v>33</v>
      </c>
    </row>
    <row r="50" spans="1:14" x14ac:dyDescent="0.25">
      <c r="E50">
        <f>E44/$N$45*100</f>
        <v>181.84442159447499</v>
      </c>
      <c r="F50">
        <f t="shared" ref="F50:L50" si="4">F44/$N$45*100</f>
        <v>163.52471045381549</v>
      </c>
      <c r="G50">
        <f t="shared" si="4"/>
        <v>234.96405691544186</v>
      </c>
      <c r="H50">
        <f t="shared" si="4"/>
        <v>186.00065700346934</v>
      </c>
      <c r="I50">
        <f t="shared" si="4"/>
        <v>108.54199145201555</v>
      </c>
      <c r="J50">
        <f t="shared" si="4"/>
        <v>183.99076780182597</v>
      </c>
      <c r="K50">
        <f t="shared" si="4"/>
        <v>114.47465824307501</v>
      </c>
      <c r="L50">
        <f t="shared" si="4"/>
        <v>33.342701098890281</v>
      </c>
    </row>
    <row r="51" spans="1:14" x14ac:dyDescent="0.25">
      <c r="E51">
        <f t="shared" ref="E51:L51" si="5">E45/$N$45*100</f>
        <v>71.459823151243228</v>
      </c>
      <c r="F51">
        <f t="shared" si="5"/>
        <v>73.744219845742208</v>
      </c>
      <c r="G51">
        <f t="shared" si="5"/>
        <v>83.299767768129882</v>
      </c>
      <c r="H51">
        <f t="shared" si="5"/>
        <v>97.401147538870333</v>
      </c>
      <c r="I51">
        <f t="shared" si="5"/>
        <v>96.549313414967187</v>
      </c>
      <c r="J51">
        <f t="shared" si="5"/>
        <v>63.602816687875205</v>
      </c>
      <c r="K51">
        <f t="shared" si="5"/>
        <v>64.188212819201425</v>
      </c>
      <c r="L51">
        <f t="shared" si="5"/>
        <v>39.0785602718192</v>
      </c>
    </row>
    <row r="52" spans="1:14" x14ac:dyDescent="0.25">
      <c r="E52">
        <f t="shared" ref="E52:L52" si="6">E46/$N$45*100</f>
        <v>45.163240290227392</v>
      </c>
      <c r="F52">
        <f t="shared" si="6"/>
        <v>96.57973665313753</v>
      </c>
      <c r="G52">
        <f t="shared" si="6"/>
        <v>65.402520281014091</v>
      </c>
      <c r="H52">
        <f t="shared" si="6"/>
        <v>58.18885796331427</v>
      </c>
      <c r="I52">
        <f t="shared" si="6"/>
        <v>45.887109422361739</v>
      </c>
      <c r="J52">
        <f t="shared" si="6"/>
        <v>40.099929687828137</v>
      </c>
      <c r="K52">
        <f t="shared" si="6"/>
        <v>65.0777111157051</v>
      </c>
      <c r="L52">
        <f t="shared" si="6"/>
        <v>10.568661837972046</v>
      </c>
    </row>
    <row r="53" spans="1:14" x14ac:dyDescent="0.25">
      <c r="E53">
        <f t="shared" ref="E53:L53" si="7">E47/$N$45*100</f>
        <v>62.555860937196549</v>
      </c>
      <c r="F53">
        <f t="shared" si="7"/>
        <v>105.12798707416265</v>
      </c>
      <c r="G53">
        <f t="shared" si="7"/>
        <v>55.459383653837499</v>
      </c>
      <c r="H53">
        <f t="shared" si="7"/>
        <v>80.675899308755533</v>
      </c>
      <c r="I53">
        <f t="shared" si="7"/>
        <v>22.456911619830016</v>
      </c>
      <c r="J53">
        <f t="shared" si="7"/>
        <v>35.177655766996033</v>
      </c>
      <c r="K53">
        <f t="shared" si="7"/>
        <v>45.530021870348364</v>
      </c>
      <c r="L53">
        <f t="shared" si="7"/>
        <v>19.284757517949604</v>
      </c>
    </row>
    <row r="56" spans="1:14" x14ac:dyDescent="0.25">
      <c r="C56" s="2"/>
      <c r="D56" s="2"/>
      <c r="E56" s="2" t="s">
        <v>8</v>
      </c>
      <c r="F56" s="2" t="s">
        <v>9</v>
      </c>
      <c r="G56" s="2" t="s">
        <v>10</v>
      </c>
      <c r="H56" s="2" t="s">
        <v>11</v>
      </c>
      <c r="I56" s="2" t="s">
        <v>12</v>
      </c>
      <c r="J56" s="2" t="s">
        <v>13</v>
      </c>
      <c r="K56" s="2" t="s">
        <v>14</v>
      </c>
      <c r="L56" s="2" t="s">
        <v>15</v>
      </c>
      <c r="M56" s="2" t="s">
        <v>16</v>
      </c>
      <c r="N56" s="2"/>
    </row>
    <row r="57" spans="1:14" x14ac:dyDescent="0.25">
      <c r="C57" s="3" t="s">
        <v>21</v>
      </c>
      <c r="D57" s="3"/>
      <c r="E57" s="3">
        <f>AVERAGE(E50:E53)</f>
        <v>90.255836493285543</v>
      </c>
      <c r="F57" s="3">
        <f t="shared" ref="F57:J57" si="8">AVERAGE(F50:F53)</f>
        <v>109.74416350671447</v>
      </c>
      <c r="G57" s="3">
        <f>AVERAGE(G50:G53)</f>
        <v>109.78143215460584</v>
      </c>
      <c r="H57" s="3">
        <f t="shared" si="8"/>
        <v>105.56664045360236</v>
      </c>
      <c r="I57" s="3">
        <f t="shared" si="8"/>
        <v>68.35883147729362</v>
      </c>
      <c r="J57" s="3">
        <f t="shared" si="8"/>
        <v>80.717792486131344</v>
      </c>
      <c r="K57" s="3">
        <f>AVERAGE(K50:K53)</f>
        <v>72.317651012082479</v>
      </c>
      <c r="L57" s="3">
        <f>AVERAGE(L50:L53)</f>
        <v>25.568670181657783</v>
      </c>
      <c r="M57" s="3"/>
      <c r="N57" s="3"/>
    </row>
    <row r="58" spans="1:14" x14ac:dyDescent="0.25">
      <c r="C58" s="3" t="s">
        <v>23</v>
      </c>
      <c r="D58" s="3"/>
      <c r="E58" s="3">
        <f t="shared" ref="E58:L58" si="9">MEDIAN(E50:E53)</f>
        <v>67.007842044219885</v>
      </c>
      <c r="F58" s="3">
        <f t="shared" si="9"/>
        <v>100.85386186365008</v>
      </c>
      <c r="G58" s="3">
        <f t="shared" si="9"/>
        <v>74.351144024571994</v>
      </c>
      <c r="H58" s="3">
        <f t="shared" si="9"/>
        <v>89.038523423812933</v>
      </c>
      <c r="I58" s="3">
        <f t="shared" si="9"/>
        <v>71.218211418664467</v>
      </c>
      <c r="J58" s="3">
        <f t="shared" si="9"/>
        <v>51.851373187851671</v>
      </c>
      <c r="K58" s="3">
        <f t="shared" si="9"/>
        <v>64.632961967453269</v>
      </c>
      <c r="L58" s="3">
        <f t="shared" si="9"/>
        <v>26.313729308419944</v>
      </c>
      <c r="M58" s="3"/>
      <c r="N58" s="3"/>
    </row>
    <row r="59" spans="1:14" x14ac:dyDescent="0.25">
      <c r="C59" s="3" t="s">
        <v>25</v>
      </c>
      <c r="D59" s="3"/>
      <c r="E59" s="3">
        <f t="shared" ref="E59:L59" si="10">STDEV(E50:E53)</f>
        <v>62.027923595028369</v>
      </c>
      <c r="F59" s="3">
        <f t="shared" si="10"/>
        <v>38.222830842146955</v>
      </c>
      <c r="G59" s="3">
        <f t="shared" si="10"/>
        <v>84.246346830973565</v>
      </c>
      <c r="H59" s="3">
        <f t="shared" si="10"/>
        <v>55.97770258868448</v>
      </c>
      <c r="I59" s="3">
        <f t="shared" si="10"/>
        <v>40.911914141431211</v>
      </c>
      <c r="J59" s="3">
        <f t="shared" si="10"/>
        <v>69.956997881627913</v>
      </c>
      <c r="K59" s="3">
        <f t="shared" si="10"/>
        <v>29.514374061599582</v>
      </c>
      <c r="L59" s="3">
        <f t="shared" si="10"/>
        <v>13.005646153704191</v>
      </c>
      <c r="M59" s="3"/>
      <c r="N59" s="3"/>
    </row>
    <row r="60" spans="1:14" x14ac:dyDescent="0.25">
      <c r="C60" s="3" t="s">
        <v>26</v>
      </c>
      <c r="D60" s="3"/>
      <c r="E60" s="3">
        <f t="shared" ref="E60:L60" si="11">E59/E57*100</f>
        <v>68.724556776605624</v>
      </c>
      <c r="F60" s="3">
        <f t="shared" si="11"/>
        <v>34.829032926027423</v>
      </c>
      <c r="G60" s="3">
        <f t="shared" si="11"/>
        <v>76.740069042211928</v>
      </c>
      <c r="H60" s="3">
        <f t="shared" si="11"/>
        <v>53.025939205943814</v>
      </c>
      <c r="I60" s="3">
        <f t="shared" si="11"/>
        <v>59.848761684904893</v>
      </c>
      <c r="J60" s="3">
        <f t="shared" si="11"/>
        <v>86.668621287738617</v>
      </c>
      <c r="K60" s="3">
        <f t="shared" si="11"/>
        <v>40.812130439176556</v>
      </c>
      <c r="L60" s="3">
        <f t="shared" si="11"/>
        <v>50.865555624531702</v>
      </c>
      <c r="M60" s="3"/>
      <c r="N60" s="3"/>
    </row>
  </sheetData>
  <pageMargins left="0.7" right="0.7" top="0.78740157499999996" bottom="0.78740157499999996" header="0.3" footer="0.3"/>
  <pageSetup paperSize="9" scale="5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CD8C3-4762-40ED-8218-6B71C8B87F25}">
  <sheetPr>
    <pageSetUpPr fitToPage="1"/>
  </sheetPr>
  <dimension ref="A1:N60"/>
  <sheetViews>
    <sheetView tabSelected="1" workbookViewId="0">
      <selection activeCell="P21" sqref="P21"/>
    </sheetView>
  </sheetViews>
  <sheetFormatPr baseColWidth="10" defaultRowHeight="15" x14ac:dyDescent="0.25"/>
  <sheetData>
    <row r="1" spans="1:5" x14ac:dyDescent="0.25">
      <c r="A1" s="1" t="s">
        <v>83</v>
      </c>
      <c r="D1" s="3"/>
    </row>
    <row r="2" spans="1:5" x14ac:dyDescent="0.25">
      <c r="A2" t="s">
        <v>17</v>
      </c>
      <c r="C2" t="s">
        <v>82</v>
      </c>
      <c r="D2" s="3"/>
    </row>
    <row r="3" spans="1:5" x14ac:dyDescent="0.25">
      <c r="A3" t="s">
        <v>18</v>
      </c>
      <c r="C3" s="4">
        <v>43903</v>
      </c>
      <c r="D3" s="3"/>
    </row>
    <row r="4" spans="1:5" x14ac:dyDescent="0.25">
      <c r="A4" t="s">
        <v>19</v>
      </c>
      <c r="C4" t="s">
        <v>35</v>
      </c>
      <c r="D4" s="3"/>
      <c r="E4" s="3"/>
    </row>
    <row r="5" spans="1:5" x14ac:dyDescent="0.25">
      <c r="A5" t="s">
        <v>20</v>
      </c>
      <c r="C5" t="s">
        <v>80</v>
      </c>
      <c r="D5" s="3"/>
      <c r="E5" s="3"/>
    </row>
    <row r="6" spans="1:5" x14ac:dyDescent="0.25">
      <c r="A6" t="s">
        <v>6</v>
      </c>
      <c r="C6" s="4">
        <v>44138</v>
      </c>
      <c r="D6" s="3"/>
      <c r="E6" s="3"/>
    </row>
    <row r="7" spans="1:5" x14ac:dyDescent="0.25">
      <c r="A7" t="s">
        <v>7</v>
      </c>
      <c r="C7" t="s">
        <v>34</v>
      </c>
      <c r="D7" s="3"/>
      <c r="E7" s="3"/>
    </row>
    <row r="8" spans="1:5" x14ac:dyDescent="0.25">
      <c r="A8" s="1" t="s">
        <v>81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27</v>
      </c>
    </row>
    <row r="23" spans="1:13" x14ac:dyDescent="0.25">
      <c r="E23" t="s">
        <v>8</v>
      </c>
      <c r="F23" t="s">
        <v>9</v>
      </c>
      <c r="G23" t="s">
        <v>10</v>
      </c>
      <c r="H23" t="s">
        <v>11</v>
      </c>
      <c r="I23" t="s">
        <v>12</v>
      </c>
      <c r="J23" t="s">
        <v>13</v>
      </c>
      <c r="K23" t="s">
        <v>14</v>
      </c>
      <c r="L23" t="s">
        <v>15</v>
      </c>
      <c r="M23" t="s">
        <v>16</v>
      </c>
    </row>
    <row r="26" spans="1:13" x14ac:dyDescent="0.25">
      <c r="E26" s="3">
        <v>4.2366666666666677E-2</v>
      </c>
      <c r="F26" s="3">
        <v>5.0866666666666671E-2</v>
      </c>
      <c r="G26" s="3">
        <v>5.796666666666668E-2</v>
      </c>
      <c r="H26" s="3">
        <v>4.5166666666666674E-2</v>
      </c>
      <c r="I26" s="3">
        <v>2.4766666666666673E-2</v>
      </c>
      <c r="J26" s="3">
        <v>4.596666666666667E-2</v>
      </c>
      <c r="K26" s="3">
        <v>2.2866666666666674E-2</v>
      </c>
      <c r="L26" s="3">
        <v>1.6966666666666672E-2</v>
      </c>
    </row>
    <row r="27" spans="1:13" x14ac:dyDescent="0.25">
      <c r="E27" s="3">
        <v>2.4866666666666676E-2</v>
      </c>
      <c r="F27" s="3">
        <v>3.2066666666666674E-2</v>
      </c>
      <c r="G27" s="3">
        <v>3.1066666666666673E-2</v>
      </c>
      <c r="H27" s="3">
        <v>3.6066666666666677E-2</v>
      </c>
      <c r="I27" s="3">
        <v>3.6066666666666677E-2</v>
      </c>
      <c r="J27" s="3">
        <v>2.6166666666666671E-2</v>
      </c>
      <c r="K27" s="3">
        <v>2.2066666666666679E-2</v>
      </c>
      <c r="L27" s="3">
        <v>1.7366666666666669E-2</v>
      </c>
    </row>
    <row r="28" spans="1:13" x14ac:dyDescent="0.25">
      <c r="E28" s="3">
        <v>1.8466666666666673E-2</v>
      </c>
      <c r="F28" s="3">
        <v>4.066666666666667E-2</v>
      </c>
      <c r="G28" s="3">
        <v>2.6766666666666675E-2</v>
      </c>
      <c r="H28" s="3">
        <v>2.0066666666666677E-2</v>
      </c>
      <c r="I28" s="3">
        <v>1.676666666666668E-2</v>
      </c>
      <c r="J28" s="3">
        <v>1.2866666666666679E-2</v>
      </c>
      <c r="K28" s="3">
        <v>2.1166666666666681E-2</v>
      </c>
      <c r="L28" s="3">
        <v>4.6666666666666801E-3</v>
      </c>
    </row>
    <row r="29" spans="1:13" x14ac:dyDescent="0.25">
      <c r="E29" s="3">
        <v>2.4366666666666675E-2</v>
      </c>
      <c r="F29" s="3">
        <v>3.6366666666666672E-2</v>
      </c>
      <c r="G29" s="3">
        <v>2.1066666666666678E-2</v>
      </c>
      <c r="H29" s="3">
        <v>2.016666666666668E-2</v>
      </c>
      <c r="I29" s="3">
        <v>2.1066666666666678E-2</v>
      </c>
      <c r="J29" s="3">
        <v>1.726666666666668E-2</v>
      </c>
      <c r="K29" s="3">
        <v>1.2766666666666676E-2</v>
      </c>
      <c r="L29" s="3">
        <v>9.4666666666666788E-3</v>
      </c>
    </row>
    <row r="32" spans="1:13" x14ac:dyDescent="0.25">
      <c r="A32" s="1" t="s">
        <v>27</v>
      </c>
    </row>
    <row r="33" spans="1:14" x14ac:dyDescent="0.25">
      <c r="E33" t="s">
        <v>8</v>
      </c>
      <c r="F33" t="s">
        <v>9</v>
      </c>
      <c r="G33" t="s">
        <v>10</v>
      </c>
      <c r="H33" t="s">
        <v>11</v>
      </c>
      <c r="I33" t="s">
        <v>12</v>
      </c>
      <c r="J33" t="s">
        <v>13</v>
      </c>
      <c r="K33" t="s">
        <v>14</v>
      </c>
      <c r="L33" t="s">
        <v>15</v>
      </c>
      <c r="M33" t="s">
        <v>16</v>
      </c>
    </row>
    <row r="36" spans="1:14" x14ac:dyDescent="0.25">
      <c r="E36" s="3">
        <v>4992</v>
      </c>
      <c r="F36" s="3">
        <v>6665</v>
      </c>
      <c r="G36" s="3">
        <v>5286</v>
      </c>
      <c r="H36" s="3">
        <v>5203</v>
      </c>
      <c r="I36" s="3">
        <v>4889</v>
      </c>
      <c r="J36" s="3">
        <v>5353</v>
      </c>
      <c r="K36" s="3">
        <v>4280</v>
      </c>
      <c r="L36" s="3">
        <v>10903</v>
      </c>
    </row>
    <row r="37" spans="1:14" x14ac:dyDescent="0.25">
      <c r="E37" s="3">
        <v>7456</v>
      </c>
      <c r="F37" s="3">
        <v>9317</v>
      </c>
      <c r="G37" s="3">
        <v>7991</v>
      </c>
      <c r="H37" s="3">
        <v>7934</v>
      </c>
      <c r="I37" s="3">
        <v>8004</v>
      </c>
      <c r="J37" s="3">
        <v>8815</v>
      </c>
      <c r="K37" s="3">
        <v>7366</v>
      </c>
      <c r="L37" s="3">
        <v>9522</v>
      </c>
    </row>
    <row r="38" spans="1:14" x14ac:dyDescent="0.25">
      <c r="E38" s="3">
        <v>8761</v>
      </c>
      <c r="F38" s="3">
        <v>9022</v>
      </c>
      <c r="G38" s="3">
        <v>8769</v>
      </c>
      <c r="H38" s="3">
        <v>7389</v>
      </c>
      <c r="I38" s="3">
        <v>7829</v>
      </c>
      <c r="J38" s="3">
        <v>6875</v>
      </c>
      <c r="K38" s="3">
        <v>6969</v>
      </c>
      <c r="L38" s="3">
        <v>9461</v>
      </c>
    </row>
    <row r="39" spans="1:14" x14ac:dyDescent="0.25">
      <c r="E39" s="3">
        <v>8346</v>
      </c>
      <c r="F39" s="3">
        <v>7412</v>
      </c>
      <c r="G39" s="3">
        <v>8139</v>
      </c>
      <c r="H39" s="3">
        <v>5356</v>
      </c>
      <c r="I39" s="3">
        <v>20100</v>
      </c>
      <c r="J39" s="3">
        <v>10517</v>
      </c>
      <c r="K39" s="3">
        <v>6008</v>
      </c>
      <c r="L39" s="3">
        <v>10518</v>
      </c>
    </row>
    <row r="42" spans="1:14" x14ac:dyDescent="0.25">
      <c r="A42" s="1" t="s">
        <v>31</v>
      </c>
    </row>
    <row r="44" spans="1:14" x14ac:dyDescent="0.25">
      <c r="E44">
        <f>E26/E36</f>
        <v>8.4869123931623952E-6</v>
      </c>
      <c r="F44">
        <f t="shared" ref="F44:L44" si="0">F26/F36</f>
        <v>7.6319079769942488E-6</v>
      </c>
      <c r="G44">
        <f t="shared" si="0"/>
        <v>1.0966073905914998E-5</v>
      </c>
      <c r="H44">
        <f t="shared" si="0"/>
        <v>8.6808892305721075E-6</v>
      </c>
      <c r="I44">
        <f t="shared" si="0"/>
        <v>5.0657939592282005E-6</v>
      </c>
      <c r="J44">
        <f t="shared" si="0"/>
        <v>8.5870851236067016E-6</v>
      </c>
      <c r="K44">
        <f t="shared" si="0"/>
        <v>5.3426791277258588E-6</v>
      </c>
      <c r="L44">
        <f t="shared" si="0"/>
        <v>1.5561466263108018E-6</v>
      </c>
      <c r="N44" s="1" t="s">
        <v>32</v>
      </c>
    </row>
    <row r="45" spans="1:14" x14ac:dyDescent="0.25">
      <c r="E45">
        <f t="shared" ref="E45:L47" si="1">E27/E37</f>
        <v>3.3351216022889855E-6</v>
      </c>
      <c r="F45">
        <f t="shared" si="1"/>
        <v>3.4417373260348475E-6</v>
      </c>
      <c r="G45">
        <f t="shared" si="1"/>
        <v>3.8877070037125107E-6</v>
      </c>
      <c r="H45">
        <f t="shared" si="1"/>
        <v>4.545836484329049E-6</v>
      </c>
      <c r="I45">
        <f t="shared" si="1"/>
        <v>4.5060802931867415E-6</v>
      </c>
      <c r="J45">
        <f t="shared" si="1"/>
        <v>2.9684250330875407E-6</v>
      </c>
      <c r="K45">
        <f t="shared" si="1"/>
        <v>2.9957462213775021E-6</v>
      </c>
      <c r="L45">
        <f t="shared" si="1"/>
        <v>1.82384653084086E-6</v>
      </c>
      <c r="N45">
        <f>AVERAGE(E44:F47)</f>
        <v>4.6671282620309175E-6</v>
      </c>
    </row>
    <row r="46" spans="1:14" x14ac:dyDescent="0.25">
      <c r="E46">
        <f t="shared" si="1"/>
        <v>2.1078263516341367E-6</v>
      </c>
      <c r="F46">
        <f t="shared" si="1"/>
        <v>4.5075001847336147E-6</v>
      </c>
      <c r="G46">
        <f t="shared" si="1"/>
        <v>3.0524195081157117E-6</v>
      </c>
      <c r="H46">
        <f t="shared" si="1"/>
        <v>2.7157486353588684E-6</v>
      </c>
      <c r="I46">
        <f t="shared" si="1"/>
        <v>2.1416102524800969E-6</v>
      </c>
      <c r="J46">
        <f t="shared" si="1"/>
        <v>1.8715151515151534E-6</v>
      </c>
      <c r="K46">
        <f t="shared" si="1"/>
        <v>3.037260247763909E-6</v>
      </c>
      <c r="L46">
        <f t="shared" si="1"/>
        <v>4.9325300355846956E-7</v>
      </c>
    </row>
    <row r="47" spans="1:14" x14ac:dyDescent="0.25">
      <c r="E47">
        <f t="shared" si="1"/>
        <v>2.9195622653566591E-6</v>
      </c>
      <c r="F47">
        <f t="shared" si="1"/>
        <v>4.9064579960424542E-6</v>
      </c>
      <c r="G47">
        <f t="shared" si="1"/>
        <v>2.5883605684564048E-6</v>
      </c>
      <c r="H47">
        <f t="shared" si="1"/>
        <v>3.7652476972865348E-6</v>
      </c>
      <c r="I47">
        <f t="shared" si="1"/>
        <v>1.0480928689883919E-6</v>
      </c>
      <c r="J47">
        <f t="shared" si="1"/>
        <v>1.6417863142214206E-6</v>
      </c>
      <c r="K47">
        <f t="shared" si="1"/>
        <v>2.1249445184198862E-6</v>
      </c>
      <c r="L47">
        <f t="shared" si="1"/>
        <v>9.0004436838435811E-7</v>
      </c>
    </row>
    <row r="49" spans="1:14" x14ac:dyDescent="0.25">
      <c r="A49" s="1" t="s">
        <v>33</v>
      </c>
    </row>
    <row r="50" spans="1:14" x14ac:dyDescent="0.25">
      <c r="E50">
        <f>E44/$N$45*100</f>
        <v>181.84442159447499</v>
      </c>
      <c r="F50">
        <f t="shared" ref="F50:L50" si="2">F44/$N$45*100</f>
        <v>163.52471045381549</v>
      </c>
      <c r="G50">
        <f t="shared" si="2"/>
        <v>234.96405691544186</v>
      </c>
      <c r="H50">
        <f t="shared" si="2"/>
        <v>186.00065700346934</v>
      </c>
      <c r="I50">
        <f t="shared" si="2"/>
        <v>108.54199145201555</v>
      </c>
      <c r="J50">
        <f t="shared" si="2"/>
        <v>183.99076780182597</v>
      </c>
      <c r="K50">
        <f t="shared" si="2"/>
        <v>114.47465824307501</v>
      </c>
      <c r="L50">
        <f t="shared" si="2"/>
        <v>33.342701098890281</v>
      </c>
    </row>
    <row r="51" spans="1:14" x14ac:dyDescent="0.25">
      <c r="E51">
        <f t="shared" ref="E51:L53" si="3">E45/$N$45*100</f>
        <v>71.459823151243228</v>
      </c>
      <c r="F51">
        <f t="shared" si="3"/>
        <v>73.744219845742208</v>
      </c>
      <c r="G51">
        <f t="shared" si="3"/>
        <v>83.299767768129882</v>
      </c>
      <c r="H51">
        <f t="shared" si="3"/>
        <v>97.401147538870333</v>
      </c>
      <c r="I51">
        <f t="shared" si="3"/>
        <v>96.549313414967187</v>
      </c>
      <c r="J51">
        <f t="shared" si="3"/>
        <v>63.602816687875205</v>
      </c>
      <c r="K51">
        <f t="shared" si="3"/>
        <v>64.188212819201425</v>
      </c>
      <c r="L51">
        <f t="shared" si="3"/>
        <v>39.0785602718192</v>
      </c>
    </row>
    <row r="52" spans="1:14" x14ac:dyDescent="0.25">
      <c r="E52">
        <f t="shared" si="3"/>
        <v>45.163240290227392</v>
      </c>
      <c r="F52">
        <f t="shared" si="3"/>
        <v>96.57973665313753</v>
      </c>
      <c r="G52">
        <f t="shared" si="3"/>
        <v>65.402520281014091</v>
      </c>
      <c r="H52">
        <f t="shared" si="3"/>
        <v>58.18885796331427</v>
      </c>
      <c r="I52">
        <f t="shared" si="3"/>
        <v>45.887109422361739</v>
      </c>
      <c r="J52">
        <f t="shared" si="3"/>
        <v>40.099929687828137</v>
      </c>
      <c r="K52">
        <f t="shared" si="3"/>
        <v>65.0777111157051</v>
      </c>
      <c r="L52">
        <f t="shared" si="3"/>
        <v>10.568661837972046</v>
      </c>
    </row>
    <row r="53" spans="1:14" x14ac:dyDescent="0.25">
      <c r="E53">
        <f t="shared" si="3"/>
        <v>62.555860937196549</v>
      </c>
      <c r="F53">
        <f t="shared" si="3"/>
        <v>105.12798707416265</v>
      </c>
      <c r="G53">
        <f t="shared" si="3"/>
        <v>55.459383653837499</v>
      </c>
      <c r="H53">
        <f t="shared" si="3"/>
        <v>80.675899308755533</v>
      </c>
      <c r="J53">
        <f t="shared" si="3"/>
        <v>35.177655766996033</v>
      </c>
      <c r="K53">
        <f t="shared" si="3"/>
        <v>45.530021870348364</v>
      </c>
      <c r="L53">
        <f t="shared" si="3"/>
        <v>19.284757517949604</v>
      </c>
    </row>
    <row r="56" spans="1:14" x14ac:dyDescent="0.25">
      <c r="C56" s="2"/>
      <c r="D56" s="2"/>
      <c r="E56" s="2" t="s">
        <v>8</v>
      </c>
      <c r="F56" s="2" t="s">
        <v>9</v>
      </c>
      <c r="G56" s="2" t="s">
        <v>10</v>
      </c>
      <c r="H56" s="2" t="s">
        <v>11</v>
      </c>
      <c r="I56" s="2" t="s">
        <v>12</v>
      </c>
      <c r="J56" s="2" t="s">
        <v>13</v>
      </c>
      <c r="K56" s="2" t="s">
        <v>14</v>
      </c>
      <c r="L56" s="2" t="s">
        <v>15</v>
      </c>
      <c r="M56" s="2" t="s">
        <v>16</v>
      </c>
      <c r="N56" s="2"/>
    </row>
    <row r="57" spans="1:14" x14ac:dyDescent="0.25">
      <c r="C57" s="3" t="s">
        <v>21</v>
      </c>
      <c r="D57" s="3"/>
      <c r="E57" s="3">
        <f>AVERAGE(E50:E53)</f>
        <v>90.255836493285543</v>
      </c>
      <c r="F57" s="3">
        <f t="shared" ref="F57:J57" si="4">AVERAGE(F50:F53)</f>
        <v>109.74416350671447</v>
      </c>
      <c r="G57" s="3">
        <f>AVERAGE(G50:G53)</f>
        <v>109.78143215460584</v>
      </c>
      <c r="H57" s="3">
        <f t="shared" si="4"/>
        <v>105.56664045360236</v>
      </c>
      <c r="I57" s="3">
        <f t="shared" si="4"/>
        <v>83.65947142978149</v>
      </c>
      <c r="J57" s="3">
        <f t="shared" si="4"/>
        <v>80.717792486131344</v>
      </c>
      <c r="K57" s="3">
        <f>AVERAGE(K50:K53)</f>
        <v>72.317651012082479</v>
      </c>
      <c r="L57" s="3">
        <f>AVERAGE(L50:L53)</f>
        <v>25.568670181657783</v>
      </c>
      <c r="M57" s="3"/>
      <c r="N57" s="3"/>
    </row>
    <row r="58" spans="1:14" x14ac:dyDescent="0.25">
      <c r="C58" s="3" t="s">
        <v>23</v>
      </c>
      <c r="D58" s="3"/>
      <c r="E58" s="3">
        <f t="shared" ref="E58:L58" si="5">MEDIAN(E50:E53)</f>
        <v>67.007842044219885</v>
      </c>
      <c r="F58" s="3">
        <f t="shared" si="5"/>
        <v>100.85386186365008</v>
      </c>
      <c r="G58" s="3">
        <f t="shared" si="5"/>
        <v>74.351144024571994</v>
      </c>
      <c r="H58" s="3">
        <f t="shared" si="5"/>
        <v>89.038523423812933</v>
      </c>
      <c r="I58" s="3">
        <f t="shared" si="5"/>
        <v>96.549313414967187</v>
      </c>
      <c r="J58" s="3">
        <f t="shared" si="5"/>
        <v>51.851373187851671</v>
      </c>
      <c r="K58" s="3">
        <f t="shared" si="5"/>
        <v>64.632961967453269</v>
      </c>
      <c r="L58" s="3">
        <f t="shared" si="5"/>
        <v>26.313729308419944</v>
      </c>
      <c r="M58" s="3"/>
      <c r="N58" s="3"/>
    </row>
    <row r="59" spans="1:14" x14ac:dyDescent="0.25">
      <c r="C59" s="3" t="s">
        <v>25</v>
      </c>
      <c r="D59" s="3"/>
      <c r="E59" s="3">
        <f t="shared" ref="E59:L59" si="6">STDEV(E50:E53)</f>
        <v>62.027923595028369</v>
      </c>
      <c r="F59" s="3">
        <f t="shared" si="6"/>
        <v>38.222830842146955</v>
      </c>
      <c r="G59" s="3">
        <f t="shared" si="6"/>
        <v>84.246346830973565</v>
      </c>
      <c r="H59" s="3">
        <f t="shared" si="6"/>
        <v>55.97770258868448</v>
      </c>
      <c r="I59" s="3">
        <f t="shared" si="6"/>
        <v>33.256872678286378</v>
      </c>
      <c r="J59" s="3">
        <f t="shared" si="6"/>
        <v>69.956997881627913</v>
      </c>
      <c r="K59" s="3">
        <f t="shared" si="6"/>
        <v>29.514374061599582</v>
      </c>
      <c r="L59" s="3">
        <f t="shared" si="6"/>
        <v>13.005646153704191</v>
      </c>
      <c r="M59" s="3"/>
      <c r="N59" s="3"/>
    </row>
    <row r="60" spans="1:14" x14ac:dyDescent="0.25">
      <c r="C60" s="3" t="s">
        <v>26</v>
      </c>
      <c r="D60" s="3"/>
      <c r="E60" s="3">
        <f t="shared" ref="E60:L60" si="7">E59/E57*100</f>
        <v>68.724556776605624</v>
      </c>
      <c r="F60" s="3">
        <f t="shared" si="7"/>
        <v>34.829032926027423</v>
      </c>
      <c r="G60" s="3">
        <f t="shared" si="7"/>
        <v>76.740069042211928</v>
      </c>
      <c r="H60" s="3">
        <f t="shared" si="7"/>
        <v>53.025939205943814</v>
      </c>
      <c r="I60" s="3">
        <f t="shared" si="7"/>
        <v>39.752668896790851</v>
      </c>
      <c r="J60" s="3">
        <f t="shared" si="7"/>
        <v>86.668621287738617</v>
      </c>
      <c r="K60" s="3">
        <f t="shared" si="7"/>
        <v>40.812130439176556</v>
      </c>
      <c r="L60" s="3">
        <f t="shared" si="7"/>
        <v>50.865555624531702</v>
      </c>
      <c r="M60" s="3"/>
      <c r="N60" s="3"/>
    </row>
  </sheetData>
  <pageMargins left="0.7" right="0.7" top="0.78740157499999996" bottom="0.78740157499999996" header="0.3" footer="0.3"/>
  <pageSetup paperSize="9" scale="31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4100" r:id="rId4">
          <objectPr defaultSize="0" autoPict="0" r:id="rId5">
            <anchor moveWithCells="1">
              <from>
                <xdr:col>8</xdr:col>
                <xdr:colOff>695325</xdr:colOff>
                <xdr:row>1</xdr:row>
                <xdr:rowOff>95250</xdr:rowOff>
              </from>
              <to>
                <xdr:col>15</xdr:col>
                <xdr:colOff>76200</xdr:colOff>
                <xdr:row>20</xdr:row>
                <xdr:rowOff>152400</xdr:rowOff>
              </to>
            </anchor>
          </objectPr>
        </oleObject>
      </mc:Choice>
      <mc:Fallback>
        <oleObject progId="Prism9.Document" shapeId="410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Nolte, Luca</dc:creator>
  <cp:lastModifiedBy>Schinke, Christian</cp:lastModifiedBy>
  <cp:lastPrinted>2020-12-07T15:48:47Z</cp:lastPrinted>
  <dcterms:created xsi:type="dcterms:W3CDTF">2020-04-30T20:16:53Z</dcterms:created>
  <dcterms:modified xsi:type="dcterms:W3CDTF">2021-07-18T14:58:23Z</dcterms:modified>
</cp:coreProperties>
</file>