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rtin\ownCloud\Documents\MAFA\JF\RE-SUBMIT2\FINAL\NAT-COMMS-CHECK\GF2\SUBMISSION 3 FILES\"/>
    </mc:Choice>
  </mc:AlternateContent>
  <bookViews>
    <workbookView xWindow="0" yWindow="0" windowWidth="28800" windowHeight="12300" firstSheet="8" activeTab="18"/>
  </bookViews>
  <sheets>
    <sheet name="Fig1-c" sheetId="2" r:id="rId1"/>
    <sheet name="Fig1-d" sheetId="3" r:id="rId2"/>
    <sheet name="Fig1-g-h" sheetId="4" r:id="rId3"/>
    <sheet name="Fig2-j" sheetId="5" r:id="rId4"/>
    <sheet name="Fig3-a-b-c" sheetId="6" r:id="rId5"/>
    <sheet name="Fig3-g-h" sheetId="7" r:id="rId6"/>
    <sheet name="Fig4-c" sheetId="9" r:id="rId7"/>
    <sheet name="Fig5-b-c" sheetId="8" r:id="rId8"/>
    <sheet name="Fig5-e" sheetId="21" r:id="rId9"/>
    <sheet name="Fig6-c" sheetId="10" r:id="rId10"/>
    <sheet name="Fig6-d" sheetId="11" r:id="rId11"/>
    <sheet name="Fig6-e" sheetId="12" r:id="rId12"/>
    <sheet name="SuppFig1-e" sheetId="15" r:id="rId13"/>
    <sheet name="SuppFig2-b" sheetId="13" r:id="rId14"/>
    <sheet name="SuppFig2-c" sheetId="14" r:id="rId15"/>
    <sheet name="SuppFig2-d" sheetId="1" r:id="rId16"/>
    <sheet name="SuppFig3-e" sheetId="16" r:id="rId17"/>
    <sheet name="SuppFig4-b-c" sheetId="17" r:id="rId18"/>
    <sheet name="Uncropped blots" sheetId="22" r:id="rId19"/>
    <sheet name="Feuil2" sheetId="23" r:id="rId20"/>
    <sheet name="SuppFig5-h" sheetId="18" r:id="rId21"/>
    <sheet name="SuppFig6-k" sheetId="19" r:id="rId22"/>
    <sheet name="SuppTable2" sheetId="20" r:id="rId23"/>
  </sheets>
  <externalReferences>
    <externalReference r:id="rId24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7" l="1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G12" i="17"/>
  <c r="E12" i="17"/>
  <c r="E11" i="17"/>
  <c r="E10" i="17"/>
  <c r="E9" i="17"/>
  <c r="E8" i="17"/>
  <c r="E7" i="17"/>
  <c r="E6" i="17"/>
  <c r="G5" i="17"/>
  <c r="E5" i="17"/>
  <c r="E4" i="17"/>
  <c r="E3" i="17"/>
  <c r="J11" i="9"/>
  <c r="L3" i="9"/>
  <c r="K3" i="9"/>
  <c r="K11" i="9"/>
  <c r="E4" i="9"/>
  <c r="I2" i="9"/>
  <c r="I19" i="9"/>
  <c r="J2" i="9"/>
  <c r="J19" i="9"/>
  <c r="K2" i="9"/>
  <c r="K19" i="9"/>
  <c r="L2" i="9"/>
  <c r="E5" i="9"/>
  <c r="I3" i="9"/>
  <c r="I5" i="9"/>
  <c r="I22" i="9"/>
  <c r="J3" i="9"/>
  <c r="J5" i="9"/>
  <c r="J22" i="9"/>
  <c r="E6" i="9"/>
  <c r="E7" i="9"/>
  <c r="E10" i="9"/>
  <c r="E11" i="9"/>
  <c r="E12" i="9"/>
  <c r="I10" i="9"/>
  <c r="I20" i="9"/>
  <c r="J10" i="9"/>
  <c r="K10" i="9"/>
  <c r="K20" i="9"/>
  <c r="L10" i="9"/>
  <c r="E13" i="9"/>
  <c r="I11" i="9"/>
  <c r="I13" i="9"/>
  <c r="I23" i="9"/>
  <c r="J13" i="9"/>
  <c r="J23" i="9"/>
  <c r="L11" i="9"/>
  <c r="E14" i="9"/>
  <c r="E15" i="9"/>
  <c r="K13" i="9"/>
  <c r="K23" i="9"/>
  <c r="L13" i="9"/>
  <c r="L23" i="9"/>
  <c r="E16" i="9"/>
  <c r="E19" i="9"/>
  <c r="E20" i="9"/>
  <c r="E21" i="9"/>
  <c r="L19" i="9"/>
  <c r="E22" i="9"/>
  <c r="J20" i="9"/>
  <c r="L20" i="9"/>
  <c r="E25" i="9"/>
  <c r="E26" i="9"/>
  <c r="E27" i="9"/>
  <c r="E28" i="9"/>
  <c r="L5" i="9"/>
  <c r="L22" i="9"/>
  <c r="K5" i="9"/>
  <c r="K22" i="9"/>
</calcChain>
</file>

<file path=xl/sharedStrings.xml><?xml version="1.0" encoding="utf-8"?>
<sst xmlns="http://schemas.openxmlformats.org/spreadsheetml/2006/main" count="374" uniqueCount="157">
  <si>
    <t>P0</t>
  </si>
  <si>
    <t>P0+4h</t>
  </si>
  <si>
    <t>P0+12h</t>
  </si>
  <si>
    <t>Hours after birth</t>
  </si>
  <si>
    <t>control</t>
  </si>
  <si>
    <t>n4A/n4A</t>
  </si>
  <si>
    <t>pup 1</t>
  </si>
  <si>
    <t>pup2</t>
  </si>
  <si>
    <t>pup3</t>
  </si>
  <si>
    <t>pup4</t>
  </si>
  <si>
    <t>pup5</t>
  </si>
  <si>
    <t>pup6</t>
  </si>
  <si>
    <t>pup7</t>
  </si>
  <si>
    <t>pup8</t>
  </si>
  <si>
    <t>pup9</t>
  </si>
  <si>
    <t>pup10</t>
  </si>
  <si>
    <t>pup11</t>
  </si>
  <si>
    <t>pup12</t>
  </si>
  <si>
    <t>pup13</t>
  </si>
  <si>
    <t>pup14</t>
  </si>
  <si>
    <t>pup15</t>
  </si>
  <si>
    <t>pup16</t>
  </si>
  <si>
    <t>pup17</t>
  </si>
  <si>
    <t>pup18</t>
  </si>
  <si>
    <t>pup19</t>
  </si>
  <si>
    <t>pup20</t>
  </si>
  <si>
    <t>Apneic time fraction (%)</t>
  </si>
  <si>
    <t>Delta Apneas (%)</t>
  </si>
  <si>
    <t>null</t>
  </si>
  <si>
    <t>breath-holding</t>
  </si>
  <si>
    <t>other</t>
  </si>
  <si>
    <t>WT</t>
  </si>
  <si>
    <t>PTZ</t>
  </si>
  <si>
    <t>Breath/min</t>
  </si>
  <si>
    <t>untreated</t>
  </si>
  <si>
    <t>NaCl</t>
  </si>
  <si>
    <t>Regular breathing</t>
  </si>
  <si>
    <t>Apneas</t>
  </si>
  <si>
    <t>breath holding</t>
  </si>
  <si>
    <t>central-like</t>
  </si>
  <si>
    <t xml:space="preserve"> </t>
  </si>
  <si>
    <t>Section 6</t>
  </si>
  <si>
    <t xml:space="preserve">Section2-2 </t>
  </si>
  <si>
    <t xml:space="preserve">Section2-1 </t>
  </si>
  <si>
    <t xml:space="preserve">Section1 </t>
  </si>
  <si>
    <t>SEM</t>
  </si>
  <si>
    <t>peri12</t>
  </si>
  <si>
    <t>Section7</t>
  </si>
  <si>
    <t>Average</t>
  </si>
  <si>
    <t>Section6</t>
  </si>
  <si>
    <t>NTS</t>
  </si>
  <si>
    <t>Trigeminal</t>
  </si>
  <si>
    <t>Vagus</t>
  </si>
  <si>
    <t>cell/section</t>
  </si>
  <si>
    <t>Section2-2</t>
  </si>
  <si>
    <t>Section2-1</t>
  </si>
  <si>
    <t>TG5</t>
  </si>
  <si>
    <t>TG4-3</t>
  </si>
  <si>
    <t>n section</t>
  </si>
  <si>
    <t>TG4-2</t>
  </si>
  <si>
    <t>ST</t>
  </si>
  <si>
    <t>TG4-1</t>
  </si>
  <si>
    <t>TG3</t>
  </si>
  <si>
    <t>TG2</t>
  </si>
  <si>
    <t>TG1</t>
  </si>
  <si>
    <t>Trigeminal ganglion</t>
  </si>
  <si>
    <t>VG3 -s1</t>
  </si>
  <si>
    <t>VG2 -s2</t>
  </si>
  <si>
    <t>VG2 -s1</t>
  </si>
  <si>
    <t>VG1-s2</t>
  </si>
  <si>
    <t>VG1-s1</t>
  </si>
  <si>
    <t>Total</t>
  </si>
  <si>
    <t xml:space="preserve">Vagus </t>
  </si>
  <si>
    <t xml:space="preserve">Cell counting </t>
  </si>
  <si>
    <t>Medulloblast. cells</t>
  </si>
  <si>
    <t>Expression (x100)</t>
  </si>
  <si>
    <t>Ctrl</t>
  </si>
  <si>
    <t>4A</t>
  </si>
  <si>
    <t>Cerebellar neurons</t>
  </si>
  <si>
    <t>Apneas duration (bin 1s)</t>
  </si>
  <si>
    <t>-20</t>
  </si>
  <si>
    <t>-10</t>
  </si>
  <si>
    <t>0</t>
  </si>
  <si>
    <t>100</t>
  </si>
  <si>
    <t>20</t>
  </si>
  <si>
    <t>30</t>
  </si>
  <si>
    <t>40</t>
  </si>
  <si>
    <t>50</t>
  </si>
  <si>
    <t>60</t>
  </si>
  <si>
    <t>70</t>
  </si>
  <si>
    <t>80</t>
  </si>
  <si>
    <t>90</t>
  </si>
  <si>
    <t>110</t>
  </si>
  <si>
    <t>120</t>
  </si>
  <si>
    <t>130</t>
  </si>
  <si>
    <t>Time (min)</t>
  </si>
  <si>
    <t>VE (µl/g/min)</t>
  </si>
  <si>
    <t>VT (µl/g)</t>
  </si>
  <si>
    <t>fr (breath/min)</t>
  </si>
  <si>
    <t>number of apneas/min</t>
  </si>
  <si>
    <t>movements (% time)</t>
  </si>
  <si>
    <t>Mafa+/+</t>
  </si>
  <si>
    <t>n clicks / 5min</t>
  </si>
  <si>
    <t>vocal</t>
  </si>
  <si>
    <t>breath hold.</t>
  </si>
  <si>
    <t>eupnea</t>
  </si>
  <si>
    <t>centr.</t>
  </si>
  <si>
    <t>Freq. (breath/min)</t>
  </si>
  <si>
    <t>LacZ/LacZ</t>
  </si>
  <si>
    <t>LacZ/+</t>
  </si>
  <si>
    <t>LacZ/4A</t>
  </si>
  <si>
    <t>4A/4A</t>
  </si>
  <si>
    <t>Peri12</t>
  </si>
  <si>
    <t>Peri-nAmb</t>
  </si>
  <si>
    <t>Weight at birth (g)</t>
  </si>
  <si>
    <t xml:space="preserve">Vocalisation at P0+8h (%time) </t>
  </si>
  <si>
    <r>
      <t>Mafa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 xml:space="preserve"> En1</t>
    </r>
    <r>
      <rPr>
        <b/>
        <vertAlign val="superscript"/>
        <sz val="11"/>
        <color theme="1"/>
        <rFont val="Calibri"/>
        <family val="2"/>
        <scheme val="minor"/>
      </rPr>
      <t>-</t>
    </r>
  </si>
  <si>
    <r>
      <t>Mafa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 xml:space="preserve"> En1</t>
    </r>
    <r>
      <rPr>
        <b/>
        <vertAlign val="superscript"/>
        <sz val="11"/>
        <color theme="1"/>
        <rFont val="Calibri"/>
        <family val="2"/>
        <scheme val="minor"/>
      </rPr>
      <t>+</t>
    </r>
  </si>
  <si>
    <r>
      <t>Mafa</t>
    </r>
    <r>
      <rPr>
        <b/>
        <i/>
        <vertAlign val="superscript"/>
        <sz val="10"/>
        <rFont val="Arial"/>
        <family val="2"/>
      </rPr>
      <t>n4A/n4A</t>
    </r>
  </si>
  <si>
    <r>
      <rPr>
        <b/>
        <i/>
        <sz val="10"/>
        <rFont val="Arial"/>
        <family val="2"/>
      </rPr>
      <t>Mafa</t>
    </r>
    <r>
      <rPr>
        <b/>
        <i/>
        <vertAlign val="superscript"/>
        <sz val="10"/>
        <rFont val="Arial"/>
        <family val="2"/>
      </rPr>
      <t>n4A/n4A</t>
    </r>
  </si>
  <si>
    <r>
      <t>vGlut2</t>
    </r>
    <r>
      <rPr>
        <b/>
        <vertAlign val="superscript"/>
        <sz val="10"/>
        <rFont val="Arial"/>
        <family val="2"/>
      </rPr>
      <t>+</t>
    </r>
  </si>
  <si>
    <r>
      <t>GAD2</t>
    </r>
    <r>
      <rPr>
        <b/>
        <vertAlign val="superscript"/>
        <sz val="10"/>
        <rFont val="Arial"/>
        <family val="2"/>
      </rPr>
      <t>+</t>
    </r>
  </si>
  <si>
    <r>
      <t>GAD1</t>
    </r>
    <r>
      <rPr>
        <b/>
        <vertAlign val="superscript"/>
        <sz val="10"/>
        <rFont val="Arial"/>
        <family val="2"/>
      </rPr>
      <t>+</t>
    </r>
  </si>
  <si>
    <r>
      <t>GlyT2</t>
    </r>
    <r>
      <rPr>
        <b/>
        <vertAlign val="superscript"/>
        <sz val="10"/>
        <rFont val="Arial"/>
        <family val="2"/>
      </rPr>
      <t>+</t>
    </r>
  </si>
  <si>
    <r>
      <t>Mafa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>/ vGlut2</t>
    </r>
    <r>
      <rPr>
        <b/>
        <vertAlign val="superscript"/>
        <sz val="11"/>
        <color theme="1"/>
        <rFont val="Calibri"/>
        <family val="2"/>
        <scheme val="minor"/>
      </rPr>
      <t>+</t>
    </r>
  </si>
  <si>
    <r>
      <t>Mafa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>/ Gad1/2</t>
    </r>
    <r>
      <rPr>
        <b/>
        <vertAlign val="superscript"/>
        <sz val="11"/>
        <color theme="1"/>
        <rFont val="Calibri"/>
        <family val="2"/>
        <scheme val="minor"/>
      </rPr>
      <t>+</t>
    </r>
  </si>
  <si>
    <r>
      <rPr>
        <b/>
        <i/>
        <sz val="11"/>
        <color theme="1"/>
        <rFont val="Calibri"/>
        <family val="2"/>
        <scheme val="minor"/>
      </rPr>
      <t>Mafa</t>
    </r>
    <r>
      <rPr>
        <b/>
        <i/>
        <vertAlign val="superscript"/>
        <sz val="11"/>
        <color theme="1"/>
        <rFont val="Calibri"/>
        <family val="2"/>
        <scheme val="minor"/>
      </rPr>
      <t>Flpo/+</t>
    </r>
    <r>
      <rPr>
        <b/>
        <i/>
        <sz val="11"/>
        <color theme="1"/>
        <rFont val="Calibri"/>
        <family val="2"/>
        <scheme val="minor"/>
      </rPr>
      <t>; VGAT</t>
    </r>
    <r>
      <rPr>
        <b/>
        <i/>
        <vertAlign val="superscript"/>
        <sz val="11"/>
        <color theme="1"/>
        <rFont val="Calibri"/>
        <family val="2"/>
        <scheme val="minor"/>
      </rPr>
      <t>Cre/+</t>
    </r>
    <r>
      <rPr>
        <b/>
        <i/>
        <sz val="11"/>
        <color theme="1"/>
        <rFont val="Calibri"/>
        <family val="2"/>
        <scheme val="minor"/>
      </rPr>
      <t>; RC::hM3Dq/+</t>
    </r>
  </si>
  <si>
    <r>
      <t>Mafa</t>
    </r>
    <r>
      <rPr>
        <b/>
        <i/>
        <vertAlign val="superscript"/>
        <sz val="11"/>
        <color theme="1"/>
        <rFont val="Calibri"/>
        <family val="2"/>
        <scheme val="minor"/>
      </rPr>
      <t>Flpo/+</t>
    </r>
    <r>
      <rPr>
        <b/>
        <i/>
        <sz val="11"/>
        <color theme="1"/>
        <rFont val="Calibri"/>
        <family val="2"/>
        <scheme val="minor"/>
      </rPr>
      <t>; VGAT</t>
    </r>
    <r>
      <rPr>
        <b/>
        <i/>
        <vertAlign val="superscript"/>
        <sz val="11"/>
        <color theme="1"/>
        <rFont val="Calibri"/>
        <family val="2"/>
        <scheme val="minor"/>
      </rPr>
      <t>Cre/+</t>
    </r>
    <r>
      <rPr>
        <b/>
        <i/>
        <sz val="11"/>
        <color theme="1"/>
        <rFont val="Calibri"/>
        <family val="2"/>
        <scheme val="minor"/>
      </rPr>
      <t>; RC::hM3Dq/+</t>
    </r>
  </si>
  <si>
    <r>
      <rPr>
        <b/>
        <i/>
        <sz val="11"/>
        <color theme="1"/>
        <rFont val="Calibri"/>
        <family val="2"/>
        <scheme val="minor"/>
      </rPr>
      <t>Mafa</t>
    </r>
    <r>
      <rPr>
        <b/>
        <i/>
        <vertAlign val="superscript"/>
        <sz val="11"/>
        <color theme="1"/>
        <rFont val="Calibri"/>
        <family val="2"/>
        <scheme val="minor"/>
      </rPr>
      <t>Flpo/+</t>
    </r>
    <r>
      <rPr>
        <b/>
        <i/>
        <sz val="11"/>
        <color theme="1"/>
        <rFont val="Calibri"/>
        <family val="2"/>
        <scheme val="minor"/>
      </rPr>
      <t>; VGAT</t>
    </r>
    <r>
      <rPr>
        <b/>
        <i/>
        <vertAlign val="superscript"/>
        <sz val="11"/>
        <color theme="1"/>
        <rFont val="Calibri"/>
        <family val="2"/>
        <scheme val="minor"/>
      </rPr>
      <t>+/+</t>
    </r>
    <r>
      <rPr>
        <b/>
        <i/>
        <sz val="11"/>
        <color theme="1"/>
        <rFont val="Calibri"/>
        <family val="2"/>
        <scheme val="minor"/>
      </rPr>
      <t>; RC::hM3Dq/+</t>
    </r>
  </si>
  <si>
    <r>
      <rPr>
        <b/>
        <i/>
        <sz val="11"/>
        <color theme="1"/>
        <rFont val="Calibri"/>
        <family val="2"/>
        <scheme val="minor"/>
      </rPr>
      <t>Mafa</t>
    </r>
    <r>
      <rPr>
        <b/>
        <i/>
        <vertAlign val="superscript"/>
        <sz val="11"/>
        <color theme="1"/>
        <rFont val="Calibri"/>
        <family val="2"/>
        <scheme val="minor"/>
      </rPr>
      <t>4A/4A</t>
    </r>
  </si>
  <si>
    <t>Number of apneas</t>
  </si>
  <si>
    <r>
      <t>Nbr. Mafa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 xml:space="preserve"> / section</t>
    </r>
  </si>
  <si>
    <r>
      <t>% Mafa</t>
    </r>
    <r>
      <rPr>
        <b/>
        <vertAlign val="superscript"/>
        <sz val="11"/>
        <color theme="1"/>
        <rFont val="Calibri"/>
        <family val="2"/>
        <scheme val="minor"/>
      </rPr>
      <t>+</t>
    </r>
  </si>
  <si>
    <r>
      <t>Mafa</t>
    </r>
    <r>
      <rPr>
        <b/>
        <i/>
        <vertAlign val="superscript"/>
        <sz val="11"/>
        <color theme="1"/>
        <rFont val="Calibri"/>
        <family val="2"/>
        <scheme val="minor"/>
      </rPr>
      <t>+/+</t>
    </r>
  </si>
  <si>
    <r>
      <t>Mafa</t>
    </r>
    <r>
      <rPr>
        <b/>
        <i/>
        <vertAlign val="superscript"/>
        <sz val="11"/>
        <color theme="1"/>
        <rFont val="Calibri"/>
        <family val="2"/>
        <scheme val="minor"/>
      </rPr>
      <t>LacZ/LacZ</t>
    </r>
  </si>
  <si>
    <r>
      <t>Mafa</t>
    </r>
    <r>
      <rPr>
        <b/>
        <i/>
        <vertAlign val="superscript"/>
        <sz val="11"/>
        <color theme="1"/>
        <rFont val="Calibri"/>
        <family val="2"/>
        <scheme val="minor"/>
      </rPr>
      <t>4A/4A</t>
    </r>
  </si>
  <si>
    <r>
      <t>n</t>
    </r>
    <r>
      <rPr>
        <b/>
        <i/>
        <vertAlign val="superscript"/>
        <sz val="11"/>
        <color theme="1"/>
        <rFont val="Calibri"/>
        <family val="2"/>
        <scheme val="minor"/>
      </rPr>
      <t>Cre/+</t>
    </r>
    <r>
      <rPr>
        <b/>
        <i/>
        <sz val="11"/>
        <color theme="1"/>
        <rFont val="Calibri"/>
        <family val="2"/>
        <scheme val="minor"/>
      </rPr>
      <t>; Mafa</t>
    </r>
    <r>
      <rPr>
        <b/>
        <i/>
        <vertAlign val="superscript"/>
        <sz val="11"/>
        <color theme="1"/>
        <rFont val="Calibri"/>
        <family val="2"/>
        <scheme val="minor"/>
      </rPr>
      <t>flox4A/flox4A</t>
    </r>
  </si>
  <si>
    <r>
      <t>n</t>
    </r>
    <r>
      <rPr>
        <b/>
        <i/>
        <vertAlign val="superscript"/>
        <sz val="11"/>
        <color theme="1"/>
        <rFont val="Calibri"/>
        <family val="2"/>
        <scheme val="minor"/>
      </rPr>
      <t>+/+</t>
    </r>
    <r>
      <rPr>
        <b/>
        <i/>
        <sz val="11"/>
        <color theme="1"/>
        <rFont val="Calibri"/>
        <family val="2"/>
        <scheme val="minor"/>
      </rPr>
      <t>; Mafa</t>
    </r>
    <r>
      <rPr>
        <b/>
        <i/>
        <vertAlign val="superscript"/>
        <sz val="11"/>
        <color theme="1"/>
        <rFont val="Calibri"/>
        <family val="2"/>
        <scheme val="minor"/>
      </rPr>
      <t>flox4A/flox4A</t>
    </r>
  </si>
  <si>
    <r>
      <t>n</t>
    </r>
    <r>
      <rPr>
        <b/>
        <i/>
        <vertAlign val="superscript"/>
        <sz val="10"/>
        <rFont val="Arial"/>
        <family val="2"/>
      </rPr>
      <t>+/+</t>
    </r>
  </si>
  <si>
    <r>
      <t>n</t>
    </r>
    <r>
      <rPr>
        <b/>
        <i/>
        <vertAlign val="superscript"/>
        <sz val="10"/>
        <rFont val="Arial"/>
        <family val="2"/>
      </rPr>
      <t>cre/+</t>
    </r>
  </si>
  <si>
    <r>
      <t>% betaGal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 xml:space="preserve"> cells</t>
    </r>
  </si>
  <si>
    <r>
      <t>VGAT</t>
    </r>
    <r>
      <rPr>
        <b/>
        <i/>
        <vertAlign val="superscript"/>
        <sz val="11"/>
        <color theme="1"/>
        <rFont val="Calibri"/>
        <family val="2"/>
        <scheme val="minor"/>
      </rPr>
      <t>+/+</t>
    </r>
  </si>
  <si>
    <r>
      <t>VGAT</t>
    </r>
    <r>
      <rPr>
        <b/>
        <i/>
        <vertAlign val="superscript"/>
        <sz val="11"/>
        <color theme="1"/>
        <rFont val="Calibri"/>
        <family val="2"/>
        <scheme val="minor"/>
      </rPr>
      <t>cre/+</t>
    </r>
  </si>
  <si>
    <t>Fold induction</t>
  </si>
  <si>
    <t>GAD2 promoter</t>
  </si>
  <si>
    <t>+ Mafa WT</t>
  </si>
  <si>
    <t>+ Mafa 4A</t>
  </si>
  <si>
    <t>Breathing frequency (breath / min)</t>
  </si>
  <si>
    <t>Bin</t>
  </si>
  <si>
    <t>Mean Freq / bin</t>
  </si>
  <si>
    <r>
      <t>8% CO</t>
    </r>
    <r>
      <rPr>
        <vertAlign val="subscript"/>
        <sz val="11"/>
        <color theme="1"/>
        <rFont val="Calibri"/>
        <family val="2"/>
        <scheme val="minor"/>
      </rPr>
      <t>2</t>
    </r>
  </si>
  <si>
    <t>Uncropped blot on Supplementary Figure 1c (right panel)</t>
  </si>
  <si>
    <t>Uncropped blot on Supplementary Figure 1c (middle panel)</t>
  </si>
  <si>
    <t>Uncropped blot on Supplementary Figure 1c (left panel)</t>
  </si>
  <si>
    <t>Uncropped blot on Supplementary Figure 1b</t>
  </si>
  <si>
    <t>Uncropped blot on Supplementary Figure 7b (left panel)</t>
  </si>
  <si>
    <t>Uncropped blot on Supplementary Figure 7b (right panel)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</si>
</sst>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0" xfId="0" applyFont="1"/>
    <xf numFmtId="0" fontId="2" fillId="0" borderId="0" xfId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1" applyFont="1"/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Font="1"/>
    <xf numFmtId="2" fontId="3" fillId="0" borderId="0" xfId="0" applyNumberFormat="1" applyFont="1"/>
    <xf numFmtId="2" fontId="0" fillId="0" borderId="0" xfId="0" applyNumberFormat="1"/>
    <xf numFmtId="2" fontId="5" fillId="0" borderId="0" xfId="0" applyNumberFormat="1" applyFont="1"/>
    <xf numFmtId="2" fontId="0" fillId="0" borderId="0" xfId="0" applyNumberFormat="1" applyFont="1"/>
    <xf numFmtId="2" fontId="0" fillId="0" borderId="0" xfId="0" applyNumberFormat="1" applyBorder="1"/>
    <xf numFmtId="2" fontId="2" fillId="0" borderId="0" xfId="1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2" fontId="1" fillId="0" borderId="0" xfId="0" applyNumberFormat="1" applyFont="1" applyBorder="1"/>
    <xf numFmtId="0" fontId="0" fillId="0" borderId="0" xfId="0" applyFont="1" applyBorder="1"/>
    <xf numFmtId="0" fontId="13" fillId="0" borderId="0" xfId="1" applyFont="1"/>
    <xf numFmtId="0" fontId="11" fillId="0" borderId="0" xfId="0" applyFont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center"/>
    </xf>
    <xf numFmtId="0" fontId="14" fillId="0" borderId="0" xfId="0" applyFont="1"/>
    <xf numFmtId="0" fontId="0" fillId="0" borderId="9" xfId="0" applyBorder="1"/>
    <xf numFmtId="0" fontId="1" fillId="0" borderId="9" xfId="0" applyFont="1" applyBorder="1" applyAlignment="1">
      <alignment horizontal="center"/>
    </xf>
    <xf numFmtId="0" fontId="5" fillId="0" borderId="8" xfId="0" applyFont="1" applyBorder="1"/>
    <xf numFmtId="0" fontId="5" fillId="0" borderId="7" xfId="0" applyFont="1" applyBorder="1"/>
    <xf numFmtId="0" fontId="5" fillId="0" borderId="6" xfId="0" applyFont="1" applyBorder="1"/>
    <xf numFmtId="0" fontId="5" fillId="0" borderId="5" xfId="0" applyFont="1" applyBorder="1"/>
    <xf numFmtId="0" fontId="5" fillId="0" borderId="0" xfId="0" applyFont="1" applyBorder="1"/>
    <xf numFmtId="0" fontId="5" fillId="0" borderId="4" xfId="0" applyFont="1" applyBorder="1"/>
    <xf numFmtId="0" fontId="5" fillId="0" borderId="3" xfId="0" applyFont="1" applyBorder="1"/>
    <xf numFmtId="0" fontId="5" fillId="0" borderId="2" xfId="0" applyFont="1" applyBorder="1"/>
    <xf numFmtId="0" fontId="5" fillId="0" borderId="1" xfId="0" applyFont="1" applyBorder="1"/>
    <xf numFmtId="0" fontId="1" fillId="0" borderId="0" xfId="0" applyFont="1" applyFill="1" applyAlignment="1">
      <alignment horizontal="center"/>
    </xf>
    <xf numFmtId="2" fontId="0" fillId="0" borderId="0" xfId="0" applyNumberFormat="1" applyFill="1"/>
    <xf numFmtId="2" fontId="0" fillId="0" borderId="0" xfId="0" applyNumberFormat="1" applyFill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14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0" fontId="0" fillId="0" borderId="10" xfId="0" applyBorder="1"/>
    <xf numFmtId="2" fontId="0" fillId="0" borderId="11" xfId="0" applyNumberFormat="1" applyFill="1" applyBorder="1"/>
    <xf numFmtId="0" fontId="0" fillId="0" borderId="13" xfId="0" applyBorder="1"/>
    <xf numFmtId="0" fontId="0" fillId="0" borderId="15" xfId="0" applyBorder="1"/>
    <xf numFmtId="0" fontId="16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/>
    <xf numFmtId="0" fontId="1" fillId="0" borderId="9" xfId="0" quotePrefix="1" applyFont="1" applyBorder="1" applyAlignment="1">
      <alignment horizontal="center"/>
    </xf>
    <xf numFmtId="0" fontId="0" fillId="0" borderId="9" xfId="0" applyBorder="1" applyAlignment="1"/>
    <xf numFmtId="0" fontId="0" fillId="0" borderId="0" xfId="0" applyAlignment="1"/>
    <xf numFmtId="0" fontId="17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"/><Relationship Id="rId2" Type="http://schemas.openxmlformats.org/officeDocument/2006/relationships/image" Target="../media/image2.tif"/><Relationship Id="rId1" Type="http://schemas.openxmlformats.org/officeDocument/2006/relationships/image" Target="../media/image1.tiff"/><Relationship Id="rId6" Type="http://schemas.openxmlformats.org/officeDocument/2006/relationships/image" Target="../media/image6.tiff"/><Relationship Id="rId5" Type="http://schemas.openxmlformats.org/officeDocument/2006/relationships/image" Target="../media/image5.tiff"/><Relationship Id="rId4" Type="http://schemas.openxmlformats.org/officeDocument/2006/relationships/image" Target="../media/image4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9525</xdr:rowOff>
    </xdr:from>
    <xdr:to>
      <xdr:col>3</xdr:col>
      <xdr:colOff>438150</xdr:colOff>
      <xdr:row>6</xdr:row>
      <xdr:rowOff>28575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400050"/>
          <a:ext cx="1952625" cy="7810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2</xdr:col>
      <xdr:colOff>654050</xdr:colOff>
      <xdr:row>17</xdr:row>
      <xdr:rowOff>52705</xdr:rowOff>
    </xdr:to>
    <xdr:pic>
      <xdr:nvPicPr>
        <xdr:cNvPr id="4" name="Imag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24050"/>
          <a:ext cx="1416050" cy="138620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3</xdr:col>
      <xdr:colOff>469265</xdr:colOff>
      <xdr:row>28</xdr:row>
      <xdr:rowOff>43815</xdr:rowOff>
    </xdr:to>
    <xdr:pic>
      <xdr:nvPicPr>
        <xdr:cNvPr id="5" name="Image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4029075"/>
          <a:ext cx="1993265" cy="137731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3</xdr:col>
      <xdr:colOff>356235</xdr:colOff>
      <xdr:row>40</xdr:row>
      <xdr:rowOff>52070</xdr:rowOff>
    </xdr:to>
    <xdr:pic>
      <xdr:nvPicPr>
        <xdr:cNvPr id="6" name="Image 5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6324600"/>
          <a:ext cx="1880235" cy="138557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3</xdr:col>
      <xdr:colOff>94615</xdr:colOff>
      <xdr:row>54</xdr:row>
      <xdr:rowOff>83185</xdr:rowOff>
    </xdr:to>
    <xdr:pic>
      <xdr:nvPicPr>
        <xdr:cNvPr id="7" name="Image 6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8620125"/>
          <a:ext cx="1618615" cy="179768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3</xdr:col>
      <xdr:colOff>84455</xdr:colOff>
      <xdr:row>68</xdr:row>
      <xdr:rowOff>71120</xdr:rowOff>
    </xdr:to>
    <xdr:pic>
      <xdr:nvPicPr>
        <xdr:cNvPr id="8" name="Image 7"/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1296650"/>
          <a:ext cx="1608455" cy="17856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rtin/AppData/Local/Temp/pid-21740/4A4A%20CO2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n 20 "/>
      <sheetName val=" CO2 bin 20"/>
      <sheetName val="bilan D34-22"/>
      <sheetName val="D34mf28avant CO2.TAB"/>
      <sheetName val="D34mf28 CO2.TAB"/>
      <sheetName val="D34mf28 1rst rinse.TAB"/>
      <sheetName val="D34mf28 2nd rinse.TAB"/>
      <sheetName val="D34mf28 3rd rinse.TAB"/>
      <sheetName val="D34mf31.TAB"/>
    </sheetNames>
    <sheetDataSet>
      <sheetData sheetId="0"/>
      <sheetData sheetId="1">
        <row r="106">
          <cell r="I106">
            <v>517.80499999999995</v>
          </cell>
        </row>
        <row r="235">
          <cell r="I235">
            <v>548.01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topLeftCell="O1" workbookViewId="0">
      <selection activeCell="V2" sqref="V2:AL2"/>
    </sheetView>
  </sheetViews>
  <sheetFormatPr baseColWidth="10" defaultRowHeight="15" x14ac:dyDescent="0.25"/>
  <cols>
    <col min="1" max="1" width="15.140625" customWidth="1"/>
  </cols>
  <sheetData>
    <row r="1" spans="1:40" x14ac:dyDescent="0.25">
      <c r="B1" s="52" t="s">
        <v>26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2" spans="1:40" x14ac:dyDescent="0.25">
      <c r="B2" s="50" t="s">
        <v>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1" t="s">
        <v>118</v>
      </c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</row>
    <row r="3" spans="1:40" x14ac:dyDescent="0.25">
      <c r="A3" s="3" t="s">
        <v>3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17</v>
      </c>
      <c r="N3" t="s">
        <v>18</v>
      </c>
      <c r="O3" t="s">
        <v>19</v>
      </c>
      <c r="P3" t="s">
        <v>20</v>
      </c>
      <c r="Q3" t="s">
        <v>21</v>
      </c>
      <c r="R3" t="s">
        <v>22</v>
      </c>
      <c r="S3" t="s">
        <v>23</v>
      </c>
      <c r="T3" t="s">
        <v>24</v>
      </c>
      <c r="U3" t="s">
        <v>25</v>
      </c>
      <c r="V3" t="s">
        <v>6</v>
      </c>
      <c r="W3" t="s">
        <v>7</v>
      </c>
      <c r="X3" t="s">
        <v>8</v>
      </c>
      <c r="Y3" t="s">
        <v>9</v>
      </c>
      <c r="Z3" t="s">
        <v>10</v>
      </c>
      <c r="AA3" t="s">
        <v>11</v>
      </c>
      <c r="AB3" t="s">
        <v>12</v>
      </c>
      <c r="AC3" t="s">
        <v>13</v>
      </c>
      <c r="AD3" t="s">
        <v>14</v>
      </c>
      <c r="AE3" t="s">
        <v>15</v>
      </c>
      <c r="AF3" t="s">
        <v>16</v>
      </c>
      <c r="AG3" t="s">
        <v>17</v>
      </c>
      <c r="AH3" t="s">
        <v>18</v>
      </c>
      <c r="AI3" t="s">
        <v>19</v>
      </c>
      <c r="AJ3" t="s">
        <v>20</v>
      </c>
      <c r="AK3" t="s">
        <v>21</v>
      </c>
      <c r="AL3" t="s">
        <v>22</v>
      </c>
    </row>
    <row r="4" spans="1:40" x14ac:dyDescent="0.25">
      <c r="A4" s="10">
        <v>0</v>
      </c>
      <c r="B4" s="10">
        <v>0</v>
      </c>
      <c r="C4" s="10">
        <v>1.1493710690000001</v>
      </c>
      <c r="D4" s="10">
        <v>1.526771833</v>
      </c>
      <c r="E4" s="10">
        <v>0.62892300000000001</v>
      </c>
      <c r="F4" s="10">
        <v>13.94145075</v>
      </c>
      <c r="G4" s="10">
        <v>6.6011606699999996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>
        <v>0.924136968</v>
      </c>
      <c r="W4" s="10">
        <v>6.6524443870000001</v>
      </c>
      <c r="X4" s="10">
        <v>7.2664193900000003</v>
      </c>
      <c r="Y4" s="10">
        <v>5.1956815110000001</v>
      </c>
      <c r="Z4" s="10">
        <v>0.67305640099999997</v>
      </c>
      <c r="AA4" s="10">
        <v>4.2086313820000001</v>
      </c>
      <c r="AB4" s="10">
        <v>3.274423681</v>
      </c>
      <c r="AC4" s="10">
        <v>11.06134862</v>
      </c>
      <c r="AD4" s="10"/>
      <c r="AE4" s="10"/>
      <c r="AF4" s="10"/>
      <c r="AG4" s="10"/>
      <c r="AH4" s="10"/>
      <c r="AI4" s="10"/>
      <c r="AJ4" s="10"/>
      <c r="AK4" s="10"/>
      <c r="AL4" s="10"/>
      <c r="AM4" s="11"/>
      <c r="AN4" s="11"/>
    </row>
    <row r="5" spans="1:40" x14ac:dyDescent="0.25">
      <c r="A5" s="10">
        <v>2</v>
      </c>
      <c r="B5" s="10">
        <v>0.61003411799999996</v>
      </c>
      <c r="C5" s="10">
        <v>18.61391034</v>
      </c>
      <c r="D5" s="10">
        <v>2.4973544969999999</v>
      </c>
      <c r="E5" s="10">
        <v>0</v>
      </c>
      <c r="F5" s="10">
        <v>14.40027445</v>
      </c>
      <c r="G5" s="10">
        <v>11.441823899999999</v>
      </c>
      <c r="H5" s="10">
        <v>10.39709837</v>
      </c>
      <c r="I5" s="10">
        <v>2.9673362980000002</v>
      </c>
      <c r="J5" s="10">
        <v>6.0306451609999998</v>
      </c>
      <c r="K5" s="10">
        <v>17.40429043</v>
      </c>
      <c r="L5" s="10">
        <v>35.436305730000001</v>
      </c>
      <c r="M5" s="10">
        <v>16.288070900000001</v>
      </c>
      <c r="N5" s="10">
        <v>2.1628571430000001</v>
      </c>
      <c r="O5" s="10">
        <v>6.347859411</v>
      </c>
      <c r="P5" s="10">
        <v>6.1106923660000003</v>
      </c>
      <c r="Q5" s="10">
        <v>3.1021842529999999</v>
      </c>
      <c r="R5" s="10">
        <v>29.427606969999999</v>
      </c>
      <c r="S5" s="10">
        <v>10.45150769</v>
      </c>
      <c r="T5" s="10">
        <v>11.00425843</v>
      </c>
      <c r="U5" s="10">
        <v>8.2641069700000003</v>
      </c>
      <c r="V5" s="10">
        <v>3.4273223169999998</v>
      </c>
      <c r="W5" s="10">
        <v>22.458576959999998</v>
      </c>
      <c r="X5" s="10">
        <v>12.38547486</v>
      </c>
      <c r="Y5" s="10">
        <v>9.6818887940000007</v>
      </c>
      <c r="Z5" s="10">
        <v>0.53173020599999998</v>
      </c>
      <c r="AA5" s="10">
        <v>25.83426876</v>
      </c>
      <c r="AB5" s="10">
        <v>6.7234249569999998</v>
      </c>
      <c r="AC5" s="10">
        <v>39.674530840000003</v>
      </c>
      <c r="AD5" s="10">
        <v>23.36486773</v>
      </c>
      <c r="AE5" s="10"/>
      <c r="AF5" s="10"/>
      <c r="AG5" s="10"/>
      <c r="AH5" s="10"/>
      <c r="AI5" s="10"/>
      <c r="AJ5" s="10"/>
      <c r="AK5" s="10"/>
      <c r="AL5" s="10"/>
      <c r="AM5" s="11"/>
      <c r="AN5" s="11"/>
    </row>
    <row r="6" spans="1:40" x14ac:dyDescent="0.25">
      <c r="A6" s="10">
        <v>4</v>
      </c>
      <c r="B6" s="10">
        <v>17.223948530000001</v>
      </c>
      <c r="C6" s="10">
        <v>3.9953376930000002</v>
      </c>
      <c r="D6" s="10">
        <v>8.8105389069999998</v>
      </c>
      <c r="E6" s="10">
        <v>13.10120719</v>
      </c>
      <c r="F6" s="10">
        <v>0.70277777799999996</v>
      </c>
      <c r="G6" s="10">
        <v>11.355073190000001</v>
      </c>
      <c r="H6" s="10">
        <v>4.9921134360000003</v>
      </c>
      <c r="I6" s="10">
        <v>8.944267516</v>
      </c>
      <c r="J6" s="10">
        <v>5.0660660660000003</v>
      </c>
      <c r="K6" s="10">
        <v>1.741485433</v>
      </c>
      <c r="L6" s="10">
        <v>7.1126946420000001</v>
      </c>
      <c r="M6" s="10">
        <v>4.0807606019999998</v>
      </c>
      <c r="N6" s="10">
        <v>2.0243778400000001</v>
      </c>
      <c r="O6" s="10">
        <v>20.051359569999999</v>
      </c>
      <c r="P6" s="10">
        <v>26.921514129999998</v>
      </c>
      <c r="Q6" s="10">
        <v>5.2127497329999999</v>
      </c>
      <c r="R6" s="10">
        <v>7.637179487</v>
      </c>
      <c r="S6" s="10">
        <v>0.96843068499999996</v>
      </c>
      <c r="T6" s="10"/>
      <c r="U6" s="10"/>
      <c r="V6" s="10">
        <v>5.2104614710000003</v>
      </c>
      <c r="W6" s="10">
        <v>9.0972402399999996</v>
      </c>
      <c r="X6" s="10">
        <v>13.808708019999999</v>
      </c>
      <c r="Y6" s="10">
        <v>34.227252360000001</v>
      </c>
      <c r="Z6" s="10">
        <v>26.94994179</v>
      </c>
      <c r="AA6" s="10">
        <v>31.536913500000001</v>
      </c>
      <c r="AB6" s="10">
        <v>11.05011625</v>
      </c>
      <c r="AC6" s="10">
        <v>9.9816269129999995</v>
      </c>
      <c r="AD6" s="10">
        <v>15.17290384</v>
      </c>
      <c r="AE6" s="10">
        <v>8.8412921349999998</v>
      </c>
      <c r="AF6" s="10">
        <v>26.502916290000002</v>
      </c>
      <c r="AG6" s="10"/>
      <c r="AH6" s="10"/>
      <c r="AI6" s="10"/>
      <c r="AJ6" s="10"/>
      <c r="AK6" s="10"/>
      <c r="AL6" s="10"/>
      <c r="AM6" s="11"/>
      <c r="AN6" s="11"/>
    </row>
    <row r="7" spans="1:40" x14ac:dyDescent="0.25">
      <c r="A7" s="10">
        <v>8</v>
      </c>
      <c r="B7" s="10">
        <v>1.212917762</v>
      </c>
      <c r="C7" s="10">
        <v>9.6663578890000004</v>
      </c>
      <c r="D7" s="10">
        <v>18.266666669999999</v>
      </c>
      <c r="E7" s="10">
        <v>35.915254240000003</v>
      </c>
      <c r="F7" s="10">
        <v>2.5581666470000002</v>
      </c>
      <c r="G7" s="10">
        <v>19.723163840000002</v>
      </c>
      <c r="H7" s="10">
        <v>15.985294120000001</v>
      </c>
      <c r="I7" s="10">
        <v>12.12829423</v>
      </c>
      <c r="J7" s="10">
        <v>1.7993376720000001</v>
      </c>
      <c r="K7" s="10">
        <v>17.291967660000001</v>
      </c>
      <c r="L7" s="10">
        <v>34.129705049999998</v>
      </c>
      <c r="M7" s="10">
        <v>0.60186087399999999</v>
      </c>
      <c r="N7" s="10">
        <v>5.2509255110000002</v>
      </c>
      <c r="O7" s="10">
        <v>4.2288710109999998</v>
      </c>
      <c r="P7" s="10"/>
      <c r="Q7" s="10"/>
      <c r="R7" s="10"/>
      <c r="S7" s="10"/>
      <c r="T7" s="10"/>
      <c r="U7" s="10"/>
      <c r="V7" s="10">
        <v>15.051584070000001</v>
      </c>
      <c r="W7" s="10">
        <v>6.5141249429999997</v>
      </c>
      <c r="X7" s="10">
        <v>15.47696698</v>
      </c>
      <c r="Y7" s="10">
        <v>28.040229889999999</v>
      </c>
      <c r="Z7" s="10">
        <v>9.7931034480000001</v>
      </c>
      <c r="AA7" s="10">
        <v>6.0889830509999996</v>
      </c>
      <c r="AB7" s="10">
        <v>43.002824859999997</v>
      </c>
      <c r="AC7" s="10">
        <v>5.7109821419999998</v>
      </c>
      <c r="AD7" s="10">
        <v>19.817896269999999</v>
      </c>
      <c r="AE7" s="10">
        <v>18.94245231</v>
      </c>
      <c r="AF7" s="10">
        <v>17.419828249999998</v>
      </c>
      <c r="AG7" s="10">
        <v>12.77752241</v>
      </c>
      <c r="AH7" s="10">
        <v>18.357426610000001</v>
      </c>
      <c r="AI7" s="10"/>
      <c r="AJ7" s="10"/>
      <c r="AK7" s="10"/>
      <c r="AL7" s="10"/>
      <c r="AM7" s="11"/>
      <c r="AN7" s="11"/>
    </row>
    <row r="8" spans="1:40" x14ac:dyDescent="0.25">
      <c r="A8" s="10">
        <v>12</v>
      </c>
      <c r="B8" s="10">
        <v>9.1504216679999999</v>
      </c>
      <c r="C8" s="10">
        <v>2.5866666669999998</v>
      </c>
      <c r="D8" s="10">
        <v>13.45860927</v>
      </c>
      <c r="E8" s="10">
        <v>15.76490066</v>
      </c>
      <c r="F8" s="10">
        <v>0.97925311199999998</v>
      </c>
      <c r="G8" s="10">
        <v>4.4732806810000003</v>
      </c>
      <c r="H8" s="10">
        <v>14.61146497</v>
      </c>
      <c r="I8" s="10">
        <v>4.1592356690000001</v>
      </c>
      <c r="J8" s="10">
        <v>5.1640127390000004</v>
      </c>
      <c r="K8" s="10">
        <v>32.09977044</v>
      </c>
      <c r="L8" s="10">
        <v>21.978746319999999</v>
      </c>
      <c r="M8" s="10">
        <v>28.447916670000001</v>
      </c>
      <c r="N8" s="10">
        <v>2.3924700329999999</v>
      </c>
      <c r="O8" s="10">
        <v>20.916666670000001</v>
      </c>
      <c r="P8" s="10">
        <v>1.5434520220000001</v>
      </c>
      <c r="Q8" s="10">
        <v>6.9423419119999998</v>
      </c>
      <c r="R8" s="10">
        <v>24.133238200000001</v>
      </c>
      <c r="S8" s="10"/>
      <c r="T8" s="10"/>
      <c r="U8" s="10"/>
      <c r="V8" s="10">
        <v>15.61453728</v>
      </c>
      <c r="W8" s="10">
        <v>37.793648849999997</v>
      </c>
      <c r="X8" s="10">
        <v>39.30967742</v>
      </c>
      <c r="Y8" s="10">
        <v>20.827531650000001</v>
      </c>
      <c r="Z8" s="10">
        <v>11.98149093</v>
      </c>
      <c r="AA8" s="10">
        <v>65.485099340000005</v>
      </c>
      <c r="AB8" s="10">
        <v>28.091059600000001</v>
      </c>
      <c r="AC8" s="10">
        <v>13.80463576</v>
      </c>
      <c r="AD8" s="10">
        <v>27.65397351</v>
      </c>
      <c r="AE8" s="10">
        <v>28.849616170000001</v>
      </c>
      <c r="AF8" s="10">
        <v>22.3134443</v>
      </c>
      <c r="AG8" s="10">
        <v>37.577421280000003</v>
      </c>
      <c r="AH8" s="10">
        <v>51.789672660000001</v>
      </c>
      <c r="AI8" s="10">
        <v>40.009110399999997</v>
      </c>
      <c r="AJ8" s="10">
        <v>19.502424940000001</v>
      </c>
      <c r="AK8" s="10">
        <v>25.551154520000001</v>
      </c>
      <c r="AL8" s="10">
        <v>12.77282917</v>
      </c>
      <c r="AM8" s="11"/>
      <c r="AN8" s="11"/>
    </row>
    <row r="9" spans="1:40" x14ac:dyDescent="0.25">
      <c r="A9" s="10">
        <v>24</v>
      </c>
      <c r="B9" s="10">
        <v>15.034749160000001</v>
      </c>
      <c r="C9" s="10">
        <v>22.35328195</v>
      </c>
      <c r="D9" s="10">
        <v>21.378406219999999</v>
      </c>
      <c r="E9" s="10">
        <v>2.1972679990000001</v>
      </c>
      <c r="F9" s="10">
        <v>3.037708925</v>
      </c>
      <c r="G9" s="10">
        <v>2.333365991</v>
      </c>
      <c r="H9" s="10">
        <v>10.608858489999999</v>
      </c>
      <c r="I9" s="10">
        <v>35.719743569999999</v>
      </c>
      <c r="J9" s="10">
        <v>0</v>
      </c>
      <c r="K9" s="10">
        <v>3.2956054030000002</v>
      </c>
      <c r="L9" s="10">
        <v>3.1979823459999999</v>
      </c>
      <c r="M9" s="10">
        <v>1.000587621</v>
      </c>
      <c r="N9" s="10">
        <v>1.980185197</v>
      </c>
      <c r="O9" s="10">
        <v>21.464398110000001</v>
      </c>
      <c r="P9" s="10">
        <v>1.155</v>
      </c>
      <c r="Q9" s="10">
        <v>0.62353078500000003</v>
      </c>
      <c r="R9" s="10">
        <v>1.8012463759999999</v>
      </c>
      <c r="S9" s="10"/>
      <c r="T9" s="10"/>
      <c r="U9" s="10"/>
      <c r="V9" s="10">
        <v>17.950412740000001</v>
      </c>
      <c r="W9" s="10">
        <v>42.469656049999998</v>
      </c>
      <c r="X9" s="10">
        <v>12.578768780000001</v>
      </c>
      <c r="Y9" s="10">
        <v>0.36661211100000002</v>
      </c>
      <c r="Z9" s="10">
        <v>72.040741109999999</v>
      </c>
      <c r="AA9" s="10">
        <v>23.789293789999999</v>
      </c>
      <c r="AB9" s="10">
        <v>8.8255803929999992</v>
      </c>
      <c r="AC9" s="10">
        <v>34.136808299999998</v>
      </c>
      <c r="AD9" s="10"/>
      <c r="AE9" s="10"/>
      <c r="AF9" s="10"/>
      <c r="AG9" s="10"/>
      <c r="AH9" s="10"/>
      <c r="AI9" s="10"/>
      <c r="AJ9" s="10"/>
      <c r="AK9" s="10"/>
      <c r="AL9" s="10"/>
      <c r="AM9" s="11"/>
      <c r="AN9" s="11"/>
    </row>
    <row r="10" spans="1:40" x14ac:dyDescent="0.25">
      <c r="A10" s="10">
        <v>48</v>
      </c>
      <c r="B10" s="10">
        <v>1.7074913709999999</v>
      </c>
      <c r="C10" s="10">
        <v>0.52512405500000003</v>
      </c>
      <c r="D10" s="10">
        <v>0.58310680400000003</v>
      </c>
      <c r="E10" s="10">
        <v>2.1582292079999998</v>
      </c>
      <c r="F10" s="10">
        <v>0.76815078999999997</v>
      </c>
      <c r="G10" s="10">
        <v>6.7888433819999996</v>
      </c>
      <c r="H10" s="10">
        <v>5.6334259849999997</v>
      </c>
      <c r="I10" s="10">
        <v>0</v>
      </c>
      <c r="J10" s="10">
        <v>0.58574317200000003</v>
      </c>
      <c r="K10" s="10">
        <v>21.215242020000002</v>
      </c>
      <c r="L10" s="10">
        <v>17.51863608</v>
      </c>
      <c r="M10" s="10">
        <v>1.723206244</v>
      </c>
      <c r="N10" s="10">
        <v>37.717900270000001</v>
      </c>
      <c r="O10" s="10">
        <v>9.0973167010000004</v>
      </c>
      <c r="P10" s="10">
        <v>1.251156224</v>
      </c>
      <c r="Q10" s="10">
        <v>2.064198008</v>
      </c>
      <c r="R10" s="10">
        <v>1.727356852</v>
      </c>
      <c r="S10" s="10">
        <v>2.1551995160000001</v>
      </c>
      <c r="T10" s="10">
        <v>1.134352958</v>
      </c>
      <c r="U10" s="10">
        <v>1.3241192669999999</v>
      </c>
      <c r="V10" s="10">
        <v>23.491556509999999</v>
      </c>
      <c r="W10" s="10">
        <v>1.110290593</v>
      </c>
      <c r="X10" s="10">
        <v>9.3692491189999991</v>
      </c>
      <c r="Y10" s="10">
        <v>53.202203349999998</v>
      </c>
      <c r="Z10" s="10">
        <v>53.166624740000003</v>
      </c>
      <c r="AA10" s="10">
        <v>25.449945769999999</v>
      </c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1"/>
      <c r="AN10" s="11"/>
    </row>
  </sheetData>
  <mergeCells count="3">
    <mergeCell ref="B2:U2"/>
    <mergeCell ref="V2:AL2"/>
    <mergeCell ref="B1:AL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sqref="A1:Q1"/>
    </sheetView>
  </sheetViews>
  <sheetFormatPr baseColWidth="10" defaultRowHeight="15" x14ac:dyDescent="0.25"/>
  <sheetData>
    <row r="1" spans="1:17" ht="17.25" x14ac:dyDescent="0.25">
      <c r="A1" s="55" t="s">
        <v>127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x14ac:dyDescent="0.25">
      <c r="A2" s="1" t="s">
        <v>95</v>
      </c>
      <c r="B2" s="5" t="s">
        <v>80</v>
      </c>
      <c r="C2" s="5" t="s">
        <v>81</v>
      </c>
      <c r="D2" s="5" t="s">
        <v>82</v>
      </c>
      <c r="E2" s="5">
        <v>10</v>
      </c>
      <c r="F2" s="5" t="s">
        <v>84</v>
      </c>
      <c r="G2" s="5" t="s">
        <v>85</v>
      </c>
      <c r="H2" s="5" t="s">
        <v>86</v>
      </c>
      <c r="I2" s="5" t="s">
        <v>87</v>
      </c>
      <c r="J2" s="5" t="s">
        <v>88</v>
      </c>
      <c r="K2" s="5" t="s">
        <v>89</v>
      </c>
      <c r="L2" s="5" t="s">
        <v>90</v>
      </c>
      <c r="M2" s="5" t="s">
        <v>91</v>
      </c>
      <c r="N2" s="5" t="s">
        <v>83</v>
      </c>
      <c r="O2" s="5" t="s">
        <v>92</v>
      </c>
      <c r="P2" s="5" t="s">
        <v>93</v>
      </c>
      <c r="Q2" s="5" t="s">
        <v>94</v>
      </c>
    </row>
    <row r="3" spans="1:17" x14ac:dyDescent="0.25">
      <c r="B3" s="12">
        <v>0.78532608699999995</v>
      </c>
      <c r="C3" s="12">
        <v>1.5475743209999999</v>
      </c>
      <c r="D3" s="12">
        <v>1.888646713</v>
      </c>
      <c r="E3" s="12">
        <v>18.101299180000002</v>
      </c>
      <c r="F3" s="12">
        <v>61.402257249999998</v>
      </c>
      <c r="G3" s="12">
        <v>16.045237360000002</v>
      </c>
      <c r="H3" s="12">
        <v>10.403938950000001</v>
      </c>
      <c r="I3" s="12">
        <v>14.19945673</v>
      </c>
      <c r="J3" s="12">
        <v>22.727272729999999</v>
      </c>
      <c r="K3" s="12">
        <v>43.317482470000002</v>
      </c>
      <c r="L3" s="12">
        <v>40.872281719999997</v>
      </c>
      <c r="M3" s="12">
        <v>16.467229509999999</v>
      </c>
      <c r="N3" s="12">
        <v>26.004054669999999</v>
      </c>
      <c r="O3" s="12">
        <v>25.360938149999999</v>
      </c>
      <c r="P3" s="12">
        <v>33.396848519999999</v>
      </c>
      <c r="Q3" s="12">
        <v>0</v>
      </c>
    </row>
    <row r="4" spans="1:17" x14ac:dyDescent="0.25">
      <c r="B4" s="12">
        <v>0.212786268</v>
      </c>
      <c r="C4" s="12">
        <v>0.41826242899999999</v>
      </c>
      <c r="D4" s="12">
        <v>0</v>
      </c>
      <c r="E4" s="12">
        <v>10.689501140000001</v>
      </c>
      <c r="F4" s="12">
        <v>6.2014413450000001</v>
      </c>
      <c r="G4" s="12">
        <v>4.6726625369999999</v>
      </c>
      <c r="H4" s="12">
        <v>3.9250477539999999</v>
      </c>
      <c r="I4" s="12">
        <v>5.4181883759999998</v>
      </c>
      <c r="J4" s="12">
        <v>16.597360980000001</v>
      </c>
      <c r="K4" s="12">
        <v>26.853879150000001</v>
      </c>
      <c r="L4" s="12">
        <v>6.8027128399999999</v>
      </c>
      <c r="M4" s="12">
        <v>3.339855075</v>
      </c>
      <c r="N4" s="12">
        <v>4.2828723550000003</v>
      </c>
      <c r="O4" s="12">
        <v>6.3768746649999999</v>
      </c>
      <c r="P4" s="12">
        <v>3.1189327279999999</v>
      </c>
      <c r="Q4" s="12"/>
    </row>
    <row r="5" spans="1:17" x14ac:dyDescent="0.25">
      <c r="B5" s="12">
        <v>1.22456564</v>
      </c>
      <c r="C5" s="12">
        <v>0.82352528410000003</v>
      </c>
      <c r="D5" s="12">
        <v>1.753922765</v>
      </c>
      <c r="E5" s="12">
        <v>12.46630014</v>
      </c>
      <c r="F5" s="12"/>
      <c r="G5" s="12">
        <v>10.466962880000001</v>
      </c>
      <c r="H5" s="12">
        <v>22.243461549999999</v>
      </c>
      <c r="I5" s="12">
        <v>45.811747590000003</v>
      </c>
      <c r="J5" s="12">
        <v>31.48011108</v>
      </c>
      <c r="K5" s="12">
        <v>46.080935330000003</v>
      </c>
      <c r="L5" s="12">
        <v>0</v>
      </c>
      <c r="M5" s="12">
        <v>6.7242740740000002</v>
      </c>
      <c r="N5" s="12">
        <v>0</v>
      </c>
      <c r="O5" s="12">
        <v>2.7228487440000002</v>
      </c>
      <c r="P5" s="12">
        <v>2.7467975560000002</v>
      </c>
      <c r="Q5" s="12">
        <v>0</v>
      </c>
    </row>
    <row r="6" spans="1:17" x14ac:dyDescent="0.25">
      <c r="B6" s="12">
        <v>0.73457811100000003</v>
      </c>
      <c r="C6" s="12">
        <v>0.53581212469999995</v>
      </c>
      <c r="D6" s="12">
        <v>0.51818979899999995</v>
      </c>
      <c r="E6" s="12">
        <v>5.9204179589999999</v>
      </c>
      <c r="F6" s="12">
        <v>11.85692034</v>
      </c>
      <c r="G6" s="12">
        <v>5.8219612359999999</v>
      </c>
      <c r="H6" s="12">
        <v>40.751137219999997</v>
      </c>
      <c r="I6" s="12">
        <v>28.543871249999999</v>
      </c>
      <c r="J6" s="12">
        <v>27.527139429999998</v>
      </c>
      <c r="K6" s="12">
        <v>26.183946989999999</v>
      </c>
      <c r="L6" s="12">
        <v>27.72864075</v>
      </c>
      <c r="M6" s="12">
        <v>52.031331819999998</v>
      </c>
      <c r="N6" s="12">
        <v>12.13956922</v>
      </c>
      <c r="O6" s="12">
        <v>15.744546039999999</v>
      </c>
      <c r="P6" s="12">
        <v>12.43492842</v>
      </c>
      <c r="Q6" s="12">
        <v>3.69501641</v>
      </c>
    </row>
    <row r="7" spans="1:17" x14ac:dyDescent="0.25">
      <c r="B7" s="12">
        <v>1.533356572</v>
      </c>
      <c r="C7" s="12">
        <v>0.51258921260000001</v>
      </c>
      <c r="D7" s="12">
        <v>1.0021711799999999</v>
      </c>
      <c r="E7" s="12">
        <v>9.6902385940000002</v>
      </c>
      <c r="F7" s="12">
        <v>2.840842147</v>
      </c>
      <c r="G7" s="12">
        <v>2.028539919</v>
      </c>
      <c r="H7" s="12">
        <v>5.827379981</v>
      </c>
      <c r="I7" s="12">
        <v>9.9868839230000006</v>
      </c>
      <c r="J7" s="12">
        <v>7.5724444440000003</v>
      </c>
      <c r="K7" s="12">
        <v>6.1889661629999999</v>
      </c>
      <c r="L7" s="12">
        <v>26.513177760000001</v>
      </c>
      <c r="M7" s="12">
        <v>4.9780399700000002</v>
      </c>
      <c r="N7" s="12">
        <v>12.03433566</v>
      </c>
      <c r="O7" s="12">
        <v>2.2314451869999998</v>
      </c>
      <c r="P7" s="12">
        <v>0</v>
      </c>
      <c r="Q7" s="12">
        <v>1.184848304</v>
      </c>
    </row>
    <row r="8" spans="1:17" x14ac:dyDescent="0.25">
      <c r="B8" s="12">
        <v>0.457412922</v>
      </c>
      <c r="C8" s="12">
        <v>2.5114345815000001</v>
      </c>
      <c r="D8" s="12">
        <v>1.404370737</v>
      </c>
      <c r="E8" s="12"/>
      <c r="F8" s="12">
        <v>13.47405878</v>
      </c>
      <c r="G8" s="12">
        <v>25.9346481</v>
      </c>
      <c r="H8" s="12">
        <v>17.07409041</v>
      </c>
      <c r="I8" s="12">
        <v>20.839954039999999</v>
      </c>
      <c r="J8" s="12">
        <v>20.321759780000001</v>
      </c>
      <c r="K8" s="12">
        <v>34.094364280000001</v>
      </c>
      <c r="L8" s="12">
        <v>55.436051470000002</v>
      </c>
      <c r="M8" s="12">
        <v>6.4230222570000004</v>
      </c>
      <c r="N8" s="12">
        <v>4.0990698679999999</v>
      </c>
      <c r="O8" s="12">
        <v>10.365727590000001</v>
      </c>
      <c r="P8" s="12">
        <v>4.6964415280000003</v>
      </c>
      <c r="Q8" s="12">
        <v>0</v>
      </c>
    </row>
    <row r="9" spans="1:17" x14ac:dyDescent="0.25">
      <c r="B9" s="12">
        <v>2.7133665200000001</v>
      </c>
      <c r="C9" s="12">
        <v>1.8614285746999999</v>
      </c>
      <c r="D9" s="12">
        <v>7.2006825120000002</v>
      </c>
      <c r="E9" s="12">
        <v>4.6811528789999999</v>
      </c>
      <c r="F9" s="12">
        <v>53.553771910000002</v>
      </c>
      <c r="G9" s="12">
        <v>50.931850930000003</v>
      </c>
      <c r="H9" s="12">
        <v>60.67999004</v>
      </c>
      <c r="I9" s="12">
        <v>87.276542939999999</v>
      </c>
      <c r="J9" s="12">
        <v>68.926137179999998</v>
      </c>
      <c r="K9" s="12">
        <v>25.991951220000001</v>
      </c>
      <c r="L9" s="12">
        <v>42.328674679999999</v>
      </c>
      <c r="M9" s="12">
        <v>7.320052413</v>
      </c>
      <c r="N9" s="12">
        <v>22.408557170000002</v>
      </c>
      <c r="O9" s="12">
        <v>57.568881529999999</v>
      </c>
      <c r="P9" s="12">
        <v>10.468619820000001</v>
      </c>
      <c r="Q9" s="12">
        <v>1.483025695</v>
      </c>
    </row>
    <row r="10" spans="1:17" x14ac:dyDescent="0.25">
      <c r="B10" s="12">
        <v>0.39985241700000002</v>
      </c>
      <c r="C10" s="12">
        <v>1.7035208124000001</v>
      </c>
      <c r="D10" s="12">
        <v>3.2837350619999999</v>
      </c>
      <c r="E10" s="12">
        <v>23.379600029999999</v>
      </c>
      <c r="F10" s="12">
        <v>34.318628850000003</v>
      </c>
      <c r="G10" s="12">
        <v>68.851672160000007</v>
      </c>
      <c r="H10" s="12">
        <v>67.589794710000007</v>
      </c>
      <c r="I10" s="12">
        <v>16.4544997</v>
      </c>
      <c r="J10" s="12">
        <v>74.733844199999993</v>
      </c>
      <c r="K10" s="12">
        <v>63.953497110000001</v>
      </c>
      <c r="L10" s="12">
        <v>60.532760510000003</v>
      </c>
      <c r="M10" s="12">
        <v>27.650316270000001</v>
      </c>
      <c r="N10" s="12">
        <v>17.430753379999999</v>
      </c>
      <c r="O10" s="12">
        <v>55.301619430000002</v>
      </c>
      <c r="P10" s="12">
        <v>7.7764038979999999</v>
      </c>
      <c r="Q10" s="12"/>
    </row>
    <row r="11" spans="1:17" x14ac:dyDescent="0.25">
      <c r="B11" s="12">
        <v>2.5421214548000002</v>
      </c>
      <c r="C11" s="12">
        <v>0.76521047200000003</v>
      </c>
      <c r="D11" s="12">
        <v>0.41826242899999999</v>
      </c>
      <c r="E11" s="12">
        <v>2.2639033409999998</v>
      </c>
      <c r="F11" s="12">
        <v>3.3581145650000002</v>
      </c>
      <c r="G11" s="12">
        <v>0</v>
      </c>
      <c r="H11" s="12">
        <v>1.192172759</v>
      </c>
      <c r="I11" s="12">
        <v>3.4596691819999998</v>
      </c>
      <c r="J11" s="12">
        <v>10.23002902</v>
      </c>
      <c r="K11" s="12">
        <v>12.85212194</v>
      </c>
      <c r="L11" s="12">
        <v>20.204635029999999</v>
      </c>
      <c r="M11" s="12">
        <v>57.791756130000003</v>
      </c>
      <c r="N11" s="12">
        <v>58.786601439999998</v>
      </c>
      <c r="O11" s="12">
        <v>53.724011070000003</v>
      </c>
      <c r="P11" s="12">
        <v>44.541513090000002</v>
      </c>
      <c r="Q11" s="12">
        <v>21.764788530000001</v>
      </c>
    </row>
    <row r="12" spans="1:17" x14ac:dyDescent="0.25">
      <c r="B12" s="12">
        <v>0.63256568410000003</v>
      </c>
      <c r="C12" s="12">
        <v>0</v>
      </c>
      <c r="D12" s="12">
        <v>1.4148449400000001</v>
      </c>
      <c r="E12" s="12">
        <v>2.0180264430000001</v>
      </c>
      <c r="F12" s="12">
        <v>2.413815096</v>
      </c>
      <c r="G12" s="12">
        <v>5.4449060420000004</v>
      </c>
      <c r="H12" s="12">
        <v>13.05787743</v>
      </c>
      <c r="I12" s="12">
        <v>10.5608618</v>
      </c>
      <c r="J12" s="12">
        <v>6.3310450039999999</v>
      </c>
      <c r="K12" s="12">
        <v>13.128817339999999</v>
      </c>
      <c r="L12" s="12">
        <v>8.3640637729999998</v>
      </c>
      <c r="M12" s="12">
        <v>7.5888316549999999</v>
      </c>
      <c r="N12" s="12">
        <v>26.584569519999999</v>
      </c>
      <c r="O12" s="12">
        <v>35.607955179999998</v>
      </c>
      <c r="P12" s="12">
        <v>12.29885224</v>
      </c>
      <c r="Q12" s="12">
        <v>0</v>
      </c>
    </row>
    <row r="13" spans="1:17" x14ac:dyDescent="0.25">
      <c r="B13" s="12">
        <v>1.6254741255</v>
      </c>
      <c r="C13" s="12">
        <v>0.84528986569999998</v>
      </c>
      <c r="D13" s="12">
        <v>0</v>
      </c>
      <c r="E13" s="12">
        <v>0</v>
      </c>
      <c r="F13" s="12">
        <v>0</v>
      </c>
      <c r="G13" s="12">
        <v>0</v>
      </c>
      <c r="H13" s="12">
        <v>3.0705827719999998</v>
      </c>
      <c r="I13" s="12">
        <v>0.61875005500000002</v>
      </c>
      <c r="J13" s="12">
        <v>6.9874406440000003</v>
      </c>
      <c r="K13" s="12">
        <v>0</v>
      </c>
      <c r="L13" s="12">
        <v>0</v>
      </c>
      <c r="M13" s="12">
        <v>4.1164735160000001</v>
      </c>
      <c r="N13" s="12">
        <v>0</v>
      </c>
      <c r="O13" s="12">
        <v>1.062328143</v>
      </c>
      <c r="P13" s="12">
        <v>0.565360694</v>
      </c>
      <c r="Q13" s="12">
        <v>1.4740242880000001</v>
      </c>
    </row>
    <row r="14" spans="1:17" x14ac:dyDescent="0.25">
      <c r="B14" s="12">
        <v>1.145218541</v>
      </c>
      <c r="C14" s="12">
        <v>1.2642325214000001</v>
      </c>
      <c r="D14" s="12">
        <v>0</v>
      </c>
      <c r="E14" s="12">
        <v>75.65211051</v>
      </c>
      <c r="F14" s="12">
        <v>45.323713949999998</v>
      </c>
      <c r="G14" s="12">
        <v>7.0389557180000004</v>
      </c>
      <c r="H14" s="12">
        <v>2.2325419489999998</v>
      </c>
      <c r="I14" s="12">
        <v>46.203377740000001</v>
      </c>
      <c r="J14" s="12">
        <v>32.421246259999997</v>
      </c>
      <c r="K14" s="12">
        <v>16.118807029999999</v>
      </c>
      <c r="L14" s="12">
        <v>34.578147190000003</v>
      </c>
      <c r="M14" s="12">
        <v>7.2996095480000003</v>
      </c>
      <c r="N14" s="12">
        <v>1.545342427</v>
      </c>
      <c r="O14" s="12">
        <v>4.5933994079999998</v>
      </c>
      <c r="P14" s="12">
        <v>1.113876978</v>
      </c>
      <c r="Q14" s="12"/>
    </row>
    <row r="15" spans="1:17" x14ac:dyDescent="0.25">
      <c r="D15" s="16"/>
    </row>
  </sheetData>
  <mergeCells count="1">
    <mergeCell ref="A1:Q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workbookViewId="0">
      <selection activeCell="F22" sqref="F22"/>
    </sheetView>
  </sheetViews>
  <sheetFormatPr baseColWidth="10" defaultRowHeight="15" x14ac:dyDescent="0.25"/>
  <sheetData>
    <row r="1" spans="1:17" ht="17.25" x14ac:dyDescent="0.25">
      <c r="A1" s="55" t="s">
        <v>128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x14ac:dyDescent="0.25">
      <c r="A2" s="1" t="s">
        <v>95</v>
      </c>
      <c r="B2" s="5" t="s">
        <v>80</v>
      </c>
      <c r="C2" s="5" t="s">
        <v>81</v>
      </c>
      <c r="D2" s="5" t="s">
        <v>82</v>
      </c>
      <c r="E2" s="5">
        <v>10</v>
      </c>
      <c r="F2" s="5" t="s">
        <v>84</v>
      </c>
      <c r="G2" s="5" t="s">
        <v>85</v>
      </c>
      <c r="H2" s="5" t="s">
        <v>86</v>
      </c>
      <c r="I2" s="5" t="s">
        <v>87</v>
      </c>
      <c r="J2" s="5" t="s">
        <v>88</v>
      </c>
      <c r="K2" s="5" t="s">
        <v>89</v>
      </c>
      <c r="L2" s="5" t="s">
        <v>90</v>
      </c>
      <c r="M2" s="5" t="s">
        <v>91</v>
      </c>
      <c r="N2" s="5" t="s">
        <v>83</v>
      </c>
      <c r="O2" s="5" t="s">
        <v>92</v>
      </c>
      <c r="P2" s="5" t="s">
        <v>93</v>
      </c>
      <c r="Q2" s="5" t="s">
        <v>94</v>
      </c>
    </row>
    <row r="3" spans="1:17" x14ac:dyDescent="0.25">
      <c r="B3" s="12">
        <v>0.514421821</v>
      </c>
      <c r="C3" s="12">
        <v>0</v>
      </c>
      <c r="D3" s="12">
        <v>1.3268515009999999</v>
      </c>
      <c r="E3" s="12">
        <v>1.547591443</v>
      </c>
      <c r="F3" s="12">
        <v>8.5435854899999999</v>
      </c>
      <c r="G3" s="12">
        <v>4.8884367070000003</v>
      </c>
      <c r="H3" s="12">
        <v>2.4408096289999999</v>
      </c>
      <c r="I3" s="12">
        <v>0</v>
      </c>
      <c r="J3" s="12">
        <v>0</v>
      </c>
      <c r="K3" s="12">
        <v>1.298885842</v>
      </c>
      <c r="L3" s="12">
        <v>0</v>
      </c>
      <c r="M3" s="12">
        <v>0</v>
      </c>
      <c r="N3" s="12">
        <v>0</v>
      </c>
      <c r="O3" s="12">
        <v>0</v>
      </c>
      <c r="P3" s="12"/>
      <c r="Q3" s="12"/>
    </row>
    <row r="4" spans="1:17" x14ac:dyDescent="0.25">
      <c r="B4" s="12">
        <v>1.2451412820000001</v>
      </c>
      <c r="C4" s="12">
        <v>0</v>
      </c>
      <c r="D4" s="12">
        <v>0</v>
      </c>
      <c r="E4" s="12">
        <v>0.59803666099999997</v>
      </c>
      <c r="F4" s="12">
        <v>0.93581131399999995</v>
      </c>
      <c r="G4" s="12">
        <v>1.173728138</v>
      </c>
      <c r="H4" s="12">
        <v>2.147228229</v>
      </c>
      <c r="I4" s="12">
        <v>1.825152951</v>
      </c>
      <c r="J4" s="12">
        <v>3.3878593399999999</v>
      </c>
      <c r="K4" s="12">
        <v>1.7912894159999999</v>
      </c>
      <c r="L4" s="12">
        <v>0</v>
      </c>
      <c r="M4" s="12">
        <v>0</v>
      </c>
      <c r="N4" s="12">
        <v>0</v>
      </c>
      <c r="O4" s="12">
        <v>0</v>
      </c>
      <c r="P4" s="12">
        <v>1.378855272</v>
      </c>
      <c r="Q4" s="12">
        <v>1.4523256579999999</v>
      </c>
    </row>
    <row r="5" spans="1:17" x14ac:dyDescent="0.25">
      <c r="B5" s="12">
        <v>2.1615247819999999</v>
      </c>
      <c r="C5" s="12">
        <v>0.44146470199999999</v>
      </c>
      <c r="D5" s="12">
        <v>0.411114441</v>
      </c>
      <c r="E5" s="12">
        <v>0</v>
      </c>
      <c r="F5" s="12">
        <v>2.0797426950000002</v>
      </c>
      <c r="G5" s="12">
        <v>0</v>
      </c>
      <c r="H5" s="12">
        <v>0</v>
      </c>
      <c r="I5" s="12">
        <v>0.98080212899999997</v>
      </c>
      <c r="J5" s="12">
        <v>1.078230939</v>
      </c>
      <c r="K5" s="12">
        <v>2.255844754</v>
      </c>
      <c r="L5" s="12">
        <v>0.62192287700000004</v>
      </c>
      <c r="M5" s="12">
        <v>0</v>
      </c>
      <c r="N5" s="12">
        <v>0.37231719800000002</v>
      </c>
      <c r="O5" s="12">
        <v>1.176769299</v>
      </c>
      <c r="P5" s="12"/>
      <c r="Q5" s="12"/>
    </row>
    <row r="6" spans="1:17" x14ac:dyDescent="0.25">
      <c r="B6" s="12">
        <v>0.84322140099999998</v>
      </c>
      <c r="C6" s="12">
        <v>6.7508683009999997</v>
      </c>
      <c r="D6" s="12">
        <v>4.9050036950000004</v>
      </c>
      <c r="E6" s="12"/>
      <c r="F6" s="12">
        <v>17.449872339999999</v>
      </c>
      <c r="G6" s="12">
        <v>15.47323716</v>
      </c>
      <c r="H6" s="12">
        <v>9.7253466530000008</v>
      </c>
      <c r="I6" s="12">
        <v>8.6040024620000004</v>
      </c>
      <c r="J6" s="12">
        <v>1.7765431190000001</v>
      </c>
      <c r="K6" s="12">
        <v>0</v>
      </c>
      <c r="L6" s="12">
        <v>0.87607079799999998</v>
      </c>
      <c r="M6" s="12">
        <v>1.399625876</v>
      </c>
      <c r="N6" s="12">
        <v>2.8464528100000002</v>
      </c>
      <c r="O6" s="12">
        <v>3.6534182290000001</v>
      </c>
      <c r="P6" s="12">
        <v>0</v>
      </c>
      <c r="Q6" s="12">
        <v>0</v>
      </c>
    </row>
    <row r="7" spans="1:17" x14ac:dyDescent="0.25">
      <c r="B7" s="12">
        <v>1.5962375099999999</v>
      </c>
      <c r="C7" s="12">
        <v>0</v>
      </c>
      <c r="D7" s="12">
        <v>5.8142372739999999</v>
      </c>
      <c r="E7" s="12">
        <v>12.779279539999999</v>
      </c>
      <c r="F7" s="12">
        <v>12.69644976</v>
      </c>
      <c r="G7" s="12">
        <v>16.210034709999999</v>
      </c>
      <c r="H7" s="12">
        <v>5.6069247119999996</v>
      </c>
      <c r="I7" s="12">
        <v>0</v>
      </c>
      <c r="J7" s="12">
        <v>6.0362388759999996</v>
      </c>
      <c r="K7" s="12">
        <v>12.073175089999999</v>
      </c>
      <c r="L7" s="12">
        <v>8.0910446080000007</v>
      </c>
      <c r="M7" s="12">
        <v>0</v>
      </c>
      <c r="N7" s="12">
        <v>14.23505346</v>
      </c>
      <c r="O7" s="12">
        <v>4.4517067309999998</v>
      </c>
      <c r="P7" s="12">
        <v>7.1157461299999998</v>
      </c>
      <c r="Q7" s="12">
        <v>6.1157461299999998</v>
      </c>
    </row>
    <row r="8" spans="1:17" x14ac:dyDescent="0.25">
      <c r="B8" s="12">
        <v>2.3635124699999999</v>
      </c>
      <c r="C8" s="12">
        <v>0</v>
      </c>
      <c r="D8" s="12">
        <v>0</v>
      </c>
      <c r="E8" s="12"/>
      <c r="F8" s="12">
        <v>0</v>
      </c>
      <c r="G8" s="12">
        <v>2.2101902689999999</v>
      </c>
      <c r="H8" s="12">
        <v>9.7783845750000005</v>
      </c>
      <c r="I8" s="12">
        <v>16.323562500000001</v>
      </c>
      <c r="J8" s="12">
        <v>2.439938637</v>
      </c>
      <c r="K8" s="12">
        <v>0.25443458299999999</v>
      </c>
      <c r="L8" s="12">
        <v>0</v>
      </c>
      <c r="M8" s="12">
        <v>0</v>
      </c>
      <c r="N8" s="12">
        <v>2.1536077649999998</v>
      </c>
      <c r="O8" s="12">
        <v>7.347360374</v>
      </c>
      <c r="P8" s="12">
        <v>0</v>
      </c>
      <c r="Q8" s="12">
        <v>0</v>
      </c>
    </row>
    <row r="9" spans="1:17" x14ac:dyDescent="0.25">
      <c r="B9" s="12">
        <v>0.54421235999999995</v>
      </c>
      <c r="C9" s="12">
        <v>0</v>
      </c>
      <c r="D9" s="12">
        <v>0.65965869700000002</v>
      </c>
      <c r="E9" s="12">
        <v>7.7461706780000004</v>
      </c>
      <c r="F9" s="12">
        <v>2.9600610129999998</v>
      </c>
      <c r="G9" s="12">
        <v>1.9190994640000001</v>
      </c>
      <c r="H9" s="12">
        <v>3.9408867000000001</v>
      </c>
      <c r="I9" s="12">
        <v>7.3584218559999997</v>
      </c>
      <c r="J9" s="12">
        <v>7.7360658249999998</v>
      </c>
      <c r="K9" s="12">
        <v>3.437025518</v>
      </c>
      <c r="L9" s="12">
        <v>3.2254342490000001</v>
      </c>
      <c r="M9" s="12">
        <v>6.4033286699999996</v>
      </c>
      <c r="N9" s="12">
        <v>2.9106965850000002</v>
      </c>
      <c r="O9" s="12">
        <v>0.77932605099999996</v>
      </c>
      <c r="P9" s="12">
        <v>0</v>
      </c>
      <c r="Q9" s="12">
        <v>0</v>
      </c>
    </row>
    <row r="10" spans="1:17" x14ac:dyDescent="0.25">
      <c r="B10" s="12">
        <v>5.7211596</v>
      </c>
      <c r="C10" s="12">
        <v>0</v>
      </c>
      <c r="D10" s="12">
        <v>0</v>
      </c>
      <c r="E10" s="12">
        <v>0.876955025</v>
      </c>
      <c r="F10" s="12">
        <v>3.9377728780000001</v>
      </c>
      <c r="G10" s="12">
        <v>0</v>
      </c>
      <c r="H10" s="12">
        <v>0</v>
      </c>
      <c r="I10" s="12">
        <v>6.0363750390000002</v>
      </c>
      <c r="J10" s="12">
        <v>11.756114200000001</v>
      </c>
      <c r="K10" s="12">
        <v>5.7810324839999998</v>
      </c>
      <c r="L10" s="12">
        <v>5.3121820419999999</v>
      </c>
      <c r="M10" s="12">
        <v>13.33672411</v>
      </c>
      <c r="N10" s="12">
        <v>10.55621178</v>
      </c>
      <c r="O10" s="12">
        <v>16.935671110000001</v>
      </c>
      <c r="P10" s="12">
        <v>5.4533352349999999</v>
      </c>
      <c r="Q10" s="12">
        <v>6.4564352249999999</v>
      </c>
    </row>
    <row r="11" spans="1:17" x14ac:dyDescent="0.25">
      <c r="B11" s="12">
        <v>3.6521995509999998</v>
      </c>
      <c r="C11" s="12">
        <v>0</v>
      </c>
      <c r="D11" s="12">
        <v>7.5175653269999998</v>
      </c>
      <c r="E11" s="12">
        <v>14.69029634</v>
      </c>
      <c r="F11" s="12">
        <v>5.742090234</v>
      </c>
      <c r="G11" s="12">
        <v>16.468692780000001</v>
      </c>
      <c r="H11" s="12">
        <v>10.63343102</v>
      </c>
      <c r="I11" s="12">
        <v>10.762353450000001</v>
      </c>
      <c r="J11" s="12">
        <v>7.5910674829999998</v>
      </c>
      <c r="K11" s="12">
        <v>1.3120052090000001</v>
      </c>
      <c r="L11" s="12">
        <v>0</v>
      </c>
      <c r="M11" s="12">
        <v>2.479705112</v>
      </c>
      <c r="N11" s="12">
        <v>0</v>
      </c>
      <c r="O11" s="12">
        <v>0.85935054300000002</v>
      </c>
      <c r="P11" s="12">
        <v>0</v>
      </c>
      <c r="Q11" s="12">
        <v>0</v>
      </c>
    </row>
    <row r="12" spans="1:17" x14ac:dyDescent="0.25">
      <c r="B12" s="12">
        <v>0.32679231199999997</v>
      </c>
      <c r="C12" s="12">
        <v>0</v>
      </c>
      <c r="D12" s="12">
        <v>0.32658912000000001</v>
      </c>
      <c r="E12" s="12">
        <v>0</v>
      </c>
      <c r="F12" s="12"/>
      <c r="G12" s="12">
        <v>1.256328251</v>
      </c>
      <c r="H12" s="12">
        <v>0</v>
      </c>
      <c r="I12" s="12">
        <v>0.588512323</v>
      </c>
      <c r="J12" s="12">
        <v>2.4214557210000001</v>
      </c>
      <c r="K12" s="12">
        <v>1.7562138140000001</v>
      </c>
      <c r="L12" s="12">
        <v>0</v>
      </c>
      <c r="M12" s="12">
        <v>2.9445128390000002</v>
      </c>
      <c r="N12" s="12">
        <v>0.35218596419999998</v>
      </c>
      <c r="O12" s="12">
        <v>0</v>
      </c>
      <c r="P12" s="12">
        <v>0.81285626339999995</v>
      </c>
      <c r="Q12" s="12">
        <v>0</v>
      </c>
    </row>
    <row r="13" spans="1:17" x14ac:dyDescent="0.25">
      <c r="D13" s="16"/>
    </row>
  </sheetData>
  <mergeCells count="1">
    <mergeCell ref="A1:Q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>
      <selection activeCell="L17" sqref="L17"/>
    </sheetView>
  </sheetViews>
  <sheetFormatPr baseColWidth="10" defaultRowHeight="15" x14ac:dyDescent="0.25"/>
  <sheetData>
    <row r="1" spans="1:17" ht="17.25" x14ac:dyDescent="0.25">
      <c r="A1" s="55" t="s">
        <v>126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x14ac:dyDescent="0.25">
      <c r="A2" s="1" t="s">
        <v>95</v>
      </c>
      <c r="B2" s="5" t="s">
        <v>80</v>
      </c>
      <c r="C2" s="5" t="s">
        <v>81</v>
      </c>
      <c r="D2" s="5" t="s">
        <v>82</v>
      </c>
      <c r="E2" s="5">
        <v>10</v>
      </c>
      <c r="F2" s="5" t="s">
        <v>84</v>
      </c>
      <c r="G2" s="5" t="s">
        <v>85</v>
      </c>
      <c r="H2" s="5" t="s">
        <v>86</v>
      </c>
      <c r="I2" s="5" t="s">
        <v>87</v>
      </c>
      <c r="J2" s="5" t="s">
        <v>88</v>
      </c>
      <c r="K2" s="5" t="s">
        <v>89</v>
      </c>
      <c r="L2" s="5" t="s">
        <v>90</v>
      </c>
      <c r="M2" s="5" t="s">
        <v>91</v>
      </c>
      <c r="N2" s="5" t="s">
        <v>83</v>
      </c>
      <c r="O2" s="5" t="s">
        <v>92</v>
      </c>
      <c r="P2" s="5" t="s">
        <v>93</v>
      </c>
      <c r="Q2" s="5" t="s">
        <v>94</v>
      </c>
    </row>
    <row r="3" spans="1:17" x14ac:dyDescent="0.25">
      <c r="B3" s="12">
        <v>0</v>
      </c>
      <c r="C3" s="12">
        <v>1.6066446050000001</v>
      </c>
      <c r="D3" s="12">
        <v>6.6057537200000001</v>
      </c>
      <c r="E3" s="12">
        <v>6.312108007</v>
      </c>
      <c r="F3" s="12">
        <v>0</v>
      </c>
      <c r="G3" s="12">
        <v>0</v>
      </c>
      <c r="H3" s="12">
        <v>0</v>
      </c>
      <c r="I3" s="12">
        <v>0.21548362200000001</v>
      </c>
      <c r="J3" s="12">
        <v>0.58269796299999999</v>
      </c>
      <c r="K3" s="12">
        <v>0</v>
      </c>
      <c r="L3" s="12">
        <v>0</v>
      </c>
      <c r="M3" s="12">
        <v>1.469678075</v>
      </c>
      <c r="N3" s="12">
        <v>1.7371385559999999</v>
      </c>
      <c r="O3" s="12">
        <v>3.3689289480000002</v>
      </c>
      <c r="P3" s="12">
        <v>18.697869709999999</v>
      </c>
      <c r="Q3" s="12">
        <v>0</v>
      </c>
    </row>
    <row r="4" spans="1:17" x14ac:dyDescent="0.25">
      <c r="B4" s="12">
        <v>0</v>
      </c>
      <c r="C4" s="12">
        <v>0</v>
      </c>
      <c r="D4" s="12">
        <v>0</v>
      </c>
      <c r="E4" s="12">
        <v>14.499945220000001</v>
      </c>
      <c r="F4" s="12">
        <v>9.5244635770000006</v>
      </c>
      <c r="G4" s="12">
        <v>5.2551592579999999</v>
      </c>
      <c r="H4" s="12">
        <v>1.192800316</v>
      </c>
      <c r="I4" s="12">
        <v>0</v>
      </c>
      <c r="J4" s="12">
        <v>3.99737279</v>
      </c>
      <c r="K4" s="12">
        <v>6.5951220289999997</v>
      </c>
      <c r="L4" s="12">
        <v>11.50559346</v>
      </c>
      <c r="M4" s="12">
        <v>1.357428992</v>
      </c>
      <c r="N4" s="12">
        <v>15.505797189999999</v>
      </c>
      <c r="O4" s="12">
        <v>0</v>
      </c>
      <c r="P4" s="12">
        <v>2.6307667779999999</v>
      </c>
      <c r="Q4" s="12">
        <v>0.29754280900000002</v>
      </c>
    </row>
    <row r="5" spans="1:17" x14ac:dyDescent="0.25">
      <c r="B5" s="12">
        <v>0</v>
      </c>
      <c r="C5" s="12">
        <v>1.8244896690000001</v>
      </c>
      <c r="D5" s="12">
        <v>2.207405439</v>
      </c>
      <c r="E5" s="12">
        <v>0</v>
      </c>
      <c r="F5" s="12">
        <v>2.6026272580000001</v>
      </c>
      <c r="G5" s="12">
        <v>0.76606540599999995</v>
      </c>
      <c r="H5" s="12">
        <v>1.368638169</v>
      </c>
      <c r="I5" s="12">
        <v>0.17455689099999999</v>
      </c>
      <c r="J5" s="12">
        <v>1.5502735780000001</v>
      </c>
      <c r="K5" s="12">
        <v>0</v>
      </c>
      <c r="L5" s="12">
        <v>1.007554914</v>
      </c>
      <c r="M5" s="12">
        <v>0.98289660099999998</v>
      </c>
      <c r="N5" s="12">
        <v>0</v>
      </c>
      <c r="O5" s="12">
        <v>0</v>
      </c>
      <c r="P5" s="12">
        <v>0.85295877799999997</v>
      </c>
      <c r="Q5" s="12">
        <v>0</v>
      </c>
    </row>
    <row r="6" spans="1:17" x14ac:dyDescent="0.25">
      <c r="B6" s="12">
        <v>0.78532608699999995</v>
      </c>
      <c r="C6" s="12">
        <v>0</v>
      </c>
      <c r="D6" s="12">
        <v>0</v>
      </c>
      <c r="E6" s="12">
        <v>4.1743908459999997</v>
      </c>
      <c r="F6" s="12">
        <v>0</v>
      </c>
      <c r="G6" s="12">
        <v>0.44033888399999999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0.43924627300000002</v>
      </c>
      <c r="Q6" s="12">
        <v>0</v>
      </c>
    </row>
    <row r="7" spans="1:17" x14ac:dyDescent="0.25">
      <c r="D7" s="16"/>
    </row>
  </sheetData>
  <mergeCells count="1">
    <mergeCell ref="A1:Q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"/>
  <sheetViews>
    <sheetView workbookViewId="0">
      <selection sqref="A1:AC1"/>
    </sheetView>
  </sheetViews>
  <sheetFormatPr baseColWidth="10" defaultRowHeight="15" x14ac:dyDescent="0.25"/>
  <cols>
    <col min="1" max="1" width="15.5703125" customWidth="1"/>
  </cols>
  <sheetData>
    <row r="1" spans="1:30" x14ac:dyDescent="0.25">
      <c r="A1" s="52" t="s">
        <v>100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</row>
    <row r="2" spans="1:30" ht="17.25" x14ac:dyDescent="0.25">
      <c r="A2" s="52" t="s">
        <v>101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55" t="s">
        <v>129</v>
      </c>
      <c r="V2" s="61"/>
      <c r="W2" s="61"/>
      <c r="X2" s="61"/>
      <c r="Y2" s="61"/>
      <c r="Z2" s="61"/>
      <c r="AA2" s="61"/>
      <c r="AB2" s="61"/>
      <c r="AC2" s="61"/>
      <c r="AD2" s="61"/>
    </row>
    <row r="3" spans="1:30" x14ac:dyDescent="0.25">
      <c r="A3" s="1" t="s">
        <v>3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17</v>
      </c>
      <c r="N3" t="s">
        <v>18</v>
      </c>
      <c r="O3" t="s">
        <v>19</v>
      </c>
      <c r="P3" t="s">
        <v>20</v>
      </c>
      <c r="Q3" t="s">
        <v>21</v>
      </c>
      <c r="R3" t="s">
        <v>22</v>
      </c>
      <c r="S3" t="s">
        <v>23</v>
      </c>
      <c r="T3" t="s">
        <v>24</v>
      </c>
      <c r="U3" t="s">
        <v>6</v>
      </c>
      <c r="V3" t="s">
        <v>7</v>
      </c>
      <c r="W3" t="s">
        <v>8</v>
      </c>
      <c r="X3" t="s">
        <v>9</v>
      </c>
      <c r="Y3" t="s">
        <v>10</v>
      </c>
      <c r="Z3" t="s">
        <v>11</v>
      </c>
      <c r="AA3" t="s">
        <v>12</v>
      </c>
      <c r="AB3" t="s">
        <v>13</v>
      </c>
      <c r="AC3" t="s">
        <v>14</v>
      </c>
      <c r="AD3" t="s">
        <v>15</v>
      </c>
    </row>
    <row r="4" spans="1:30" x14ac:dyDescent="0.25">
      <c r="A4">
        <v>2</v>
      </c>
      <c r="B4" s="12">
        <v>2.428191489</v>
      </c>
      <c r="C4" s="12">
        <v>31.397674420000001</v>
      </c>
      <c r="D4" s="12">
        <v>5.8</v>
      </c>
      <c r="E4" s="12">
        <v>0</v>
      </c>
      <c r="F4" s="12">
        <v>16.62</v>
      </c>
      <c r="G4" s="12">
        <v>1.84</v>
      </c>
      <c r="H4" s="12">
        <v>22.296448089999998</v>
      </c>
      <c r="I4" s="12">
        <v>9.5200501249999991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>
        <v>1.68</v>
      </c>
      <c r="V4" s="12">
        <v>0</v>
      </c>
      <c r="W4" s="12">
        <v>2.2999999999999998</v>
      </c>
      <c r="X4" s="12">
        <v>0</v>
      </c>
      <c r="Y4" s="12">
        <v>0</v>
      </c>
      <c r="Z4" s="12">
        <v>0</v>
      </c>
      <c r="AA4" s="12">
        <v>0.36038961000000003</v>
      </c>
      <c r="AB4" s="12">
        <v>3.1451612899999999</v>
      </c>
      <c r="AC4" s="12">
        <v>12.87590833</v>
      </c>
      <c r="AD4" s="12">
        <v>0</v>
      </c>
    </row>
    <row r="5" spans="1:30" x14ac:dyDescent="0.25">
      <c r="A5">
        <v>4</v>
      </c>
      <c r="B5" s="12">
        <v>0</v>
      </c>
      <c r="C5" s="12">
        <v>2.41</v>
      </c>
      <c r="D5" s="12">
        <v>10.31</v>
      </c>
      <c r="E5" s="12">
        <v>0.63</v>
      </c>
      <c r="F5" s="12">
        <v>22.19</v>
      </c>
      <c r="G5" s="12">
        <v>9.8859857479999995</v>
      </c>
      <c r="H5" s="12">
        <v>4.3659401579999999</v>
      </c>
      <c r="I5" s="12">
        <v>0</v>
      </c>
      <c r="J5" s="12">
        <v>0</v>
      </c>
      <c r="K5" s="12"/>
      <c r="L5" s="12"/>
      <c r="M5" s="12"/>
      <c r="N5" s="12"/>
      <c r="O5" s="12"/>
      <c r="P5" s="12"/>
      <c r="Q5" s="12"/>
      <c r="R5" s="12"/>
      <c r="S5" s="12"/>
      <c r="T5" s="12"/>
      <c r="U5" s="12">
        <v>1.24</v>
      </c>
      <c r="V5" s="12">
        <v>0</v>
      </c>
      <c r="W5" s="12">
        <v>1.3596774190000001</v>
      </c>
      <c r="X5" s="12">
        <v>0</v>
      </c>
      <c r="Y5" s="12">
        <v>0</v>
      </c>
      <c r="Z5" s="12">
        <v>0</v>
      </c>
      <c r="AA5" s="12">
        <v>0</v>
      </c>
      <c r="AB5" s="12"/>
      <c r="AC5" s="12"/>
      <c r="AD5" s="12"/>
    </row>
    <row r="6" spans="1:30" x14ac:dyDescent="0.25">
      <c r="A6">
        <v>8</v>
      </c>
      <c r="B6" s="12">
        <v>3.3374999999999999</v>
      </c>
      <c r="C6" s="12">
        <v>3.29</v>
      </c>
      <c r="D6" s="12">
        <v>2.04</v>
      </c>
      <c r="E6" s="12">
        <v>23.18</v>
      </c>
      <c r="F6" s="12">
        <v>10.45</v>
      </c>
      <c r="G6" s="12">
        <v>13.21021378</v>
      </c>
      <c r="H6" s="12">
        <v>5.5330010940000003</v>
      </c>
      <c r="I6" s="12">
        <v>0</v>
      </c>
      <c r="J6" s="12">
        <v>4.6992747350000004</v>
      </c>
      <c r="K6" s="12">
        <v>2.3717472119999998</v>
      </c>
      <c r="L6" s="12">
        <v>0</v>
      </c>
      <c r="M6" s="12">
        <v>0</v>
      </c>
      <c r="N6" s="12">
        <v>16.943597560000001</v>
      </c>
      <c r="O6" s="12">
        <v>8.2340259899999992</v>
      </c>
      <c r="P6" s="12">
        <v>22.863005940000001</v>
      </c>
      <c r="Q6" s="12">
        <v>13.53932584</v>
      </c>
      <c r="R6" s="12">
        <v>6.6049661400000002</v>
      </c>
      <c r="S6" s="12">
        <v>0</v>
      </c>
      <c r="T6" s="12">
        <v>0</v>
      </c>
      <c r="U6" s="12">
        <v>7.2</v>
      </c>
      <c r="V6" s="12">
        <v>3.84</v>
      </c>
      <c r="W6" s="12">
        <v>1.3596774190000001</v>
      </c>
      <c r="X6" s="12">
        <v>2.159312135</v>
      </c>
      <c r="Y6" s="12"/>
      <c r="Z6" s="12">
        <v>0</v>
      </c>
      <c r="AA6" s="12">
        <v>0</v>
      </c>
      <c r="AB6" s="12"/>
      <c r="AC6" s="12"/>
      <c r="AD6" s="12"/>
    </row>
  </sheetData>
  <mergeCells count="3">
    <mergeCell ref="A1:AC1"/>
    <mergeCell ref="A2:T2"/>
    <mergeCell ref="U2:AD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G28" sqref="G28"/>
    </sheetView>
  </sheetViews>
  <sheetFormatPr baseColWidth="10" defaultRowHeight="15" x14ac:dyDescent="0.25"/>
  <sheetData>
    <row r="1" spans="1:8" x14ac:dyDescent="0.25">
      <c r="A1" s="52" t="s">
        <v>96</v>
      </c>
      <c r="B1" s="52"/>
      <c r="D1" s="52" t="s">
        <v>97</v>
      </c>
      <c r="E1" s="52"/>
      <c r="G1" s="52" t="s">
        <v>98</v>
      </c>
      <c r="H1" s="52"/>
    </row>
    <row r="2" spans="1:8" x14ac:dyDescent="0.25">
      <c r="A2" s="1" t="s">
        <v>4</v>
      </c>
      <c r="B2" s="1" t="s">
        <v>5</v>
      </c>
      <c r="C2" s="1"/>
      <c r="D2" s="1" t="s">
        <v>4</v>
      </c>
      <c r="E2" s="1" t="s">
        <v>5</v>
      </c>
      <c r="F2" s="1"/>
      <c r="G2" s="1" t="s">
        <v>4</v>
      </c>
      <c r="H2" s="1" t="s">
        <v>5</v>
      </c>
    </row>
    <row r="3" spans="1:8" x14ac:dyDescent="0.25">
      <c r="A3" s="12">
        <v>1.5773354449999999</v>
      </c>
      <c r="B3" s="12">
        <v>0.59614332000000003</v>
      </c>
      <c r="C3" s="11"/>
      <c r="D3" s="12">
        <v>14.42943921</v>
      </c>
      <c r="E3" s="12">
        <v>6.9093773260000004</v>
      </c>
      <c r="F3" s="11"/>
      <c r="G3" s="12">
        <v>109.31370389999999</v>
      </c>
      <c r="H3" s="12">
        <v>86.280324840000006</v>
      </c>
    </row>
    <row r="4" spans="1:8" x14ac:dyDescent="0.25">
      <c r="A4" s="12">
        <v>1.652215786</v>
      </c>
      <c r="B4" s="12">
        <v>0.52755736799999997</v>
      </c>
      <c r="C4" s="11"/>
      <c r="D4" s="12">
        <v>11.878796039999999</v>
      </c>
      <c r="E4" s="12">
        <v>9.4419901619999997</v>
      </c>
      <c r="F4" s="11"/>
      <c r="G4" s="12">
        <v>139.08949870000001</v>
      </c>
      <c r="H4" s="12">
        <v>55.873535019999998</v>
      </c>
    </row>
    <row r="5" spans="1:8" x14ac:dyDescent="0.25">
      <c r="A5" s="12">
        <v>1.0778123369999999</v>
      </c>
      <c r="B5" s="12">
        <v>0.56563046400000005</v>
      </c>
      <c r="C5" s="11"/>
      <c r="D5" s="12">
        <v>15.53570605</v>
      </c>
      <c r="E5" s="12">
        <v>8.5637627129999991</v>
      </c>
      <c r="F5" s="11"/>
      <c r="G5" s="12">
        <v>69.376463079999994</v>
      </c>
      <c r="H5" s="12">
        <v>66.049291980000007</v>
      </c>
    </row>
    <row r="6" spans="1:8" x14ac:dyDescent="0.25">
      <c r="A6" s="12">
        <v>0.42507094600000001</v>
      </c>
      <c r="B6" s="12">
        <v>0.57103797899999997</v>
      </c>
      <c r="C6" s="11"/>
      <c r="D6" s="12">
        <v>4.7198741320000002</v>
      </c>
      <c r="E6" s="12">
        <v>10.322153630000001</v>
      </c>
      <c r="F6" s="11"/>
      <c r="G6" s="12">
        <v>90.059805339999997</v>
      </c>
      <c r="H6" s="12">
        <v>55.321592649999999</v>
      </c>
    </row>
    <row r="7" spans="1:8" x14ac:dyDescent="0.25">
      <c r="A7" s="12">
        <v>2.4323771930000002</v>
      </c>
      <c r="B7" s="12">
        <v>1.016820389</v>
      </c>
      <c r="C7" s="11"/>
      <c r="D7" s="12">
        <v>13.455725080000001</v>
      </c>
      <c r="E7" s="12">
        <v>12.55193414</v>
      </c>
      <c r="F7" s="11"/>
      <c r="G7" s="12">
        <v>180.76894250000001</v>
      </c>
      <c r="H7" s="12">
        <v>81.009060219999995</v>
      </c>
    </row>
    <row r="8" spans="1:8" x14ac:dyDescent="0.25">
      <c r="A8" s="12">
        <v>1.227752081</v>
      </c>
      <c r="B8" s="12">
        <v>0.25902591899999999</v>
      </c>
      <c r="C8" s="11"/>
      <c r="D8" s="12">
        <v>8.6556521740000001</v>
      </c>
      <c r="E8" s="12">
        <v>5.6496103900000003</v>
      </c>
      <c r="F8" s="11"/>
      <c r="G8" s="12">
        <v>141.8439716</v>
      </c>
      <c r="H8" s="12">
        <v>45.84845696</v>
      </c>
    </row>
    <row r="9" spans="1:8" x14ac:dyDescent="0.25">
      <c r="A9" s="12">
        <v>0.76799639500000005</v>
      </c>
      <c r="B9" s="12">
        <v>0.27911423499999999</v>
      </c>
      <c r="C9" s="11"/>
      <c r="D9" s="12">
        <v>10.12475248</v>
      </c>
      <c r="E9" s="12">
        <v>5.0312925169999998</v>
      </c>
      <c r="F9" s="11"/>
      <c r="G9" s="12">
        <v>75.85335019</v>
      </c>
      <c r="H9" s="12">
        <v>55.475652349999997</v>
      </c>
    </row>
    <row r="10" spans="1:8" x14ac:dyDescent="0.25">
      <c r="A10" s="12">
        <v>1.15198589</v>
      </c>
      <c r="B10" s="12">
        <v>0.56779012600000001</v>
      </c>
      <c r="C10" s="11"/>
      <c r="D10" s="12">
        <v>11.949099540000001</v>
      </c>
      <c r="E10" s="12">
        <v>5.5009811470000001</v>
      </c>
      <c r="F10" s="11"/>
      <c r="G10" s="12">
        <v>96.407757399999994</v>
      </c>
      <c r="H10" s="12">
        <v>103.21615559999999</v>
      </c>
    </row>
    <row r="11" spans="1:8" x14ac:dyDescent="0.25">
      <c r="A11" s="12">
        <v>1.0085507460000001</v>
      </c>
      <c r="B11" s="12">
        <v>0.26821023100000002</v>
      </c>
      <c r="C11" s="11"/>
      <c r="D11" s="12">
        <v>9.1368838029999999</v>
      </c>
      <c r="E11" s="12">
        <v>3.9818802099999999</v>
      </c>
      <c r="F11" s="11"/>
      <c r="G11" s="12">
        <v>110.3823544</v>
      </c>
      <c r="H11" s="12">
        <v>67.357684539999994</v>
      </c>
    </row>
    <row r="12" spans="1:8" x14ac:dyDescent="0.25">
      <c r="A12" s="12">
        <v>0.39742529900000001</v>
      </c>
      <c r="B12" s="12">
        <v>0.52790009800000004</v>
      </c>
      <c r="C12" s="11"/>
      <c r="D12" s="12">
        <v>6.6600066099999999</v>
      </c>
      <c r="E12" s="12">
        <v>8.6245530949999996</v>
      </c>
      <c r="F12" s="11"/>
      <c r="G12" s="12">
        <v>59.673409049999997</v>
      </c>
      <c r="H12" s="12">
        <v>61.208980060000002</v>
      </c>
    </row>
    <row r="13" spans="1:8" x14ac:dyDescent="0.25">
      <c r="A13" s="12">
        <v>0.44499594599999998</v>
      </c>
      <c r="B13" s="12">
        <v>0.55781113800000004</v>
      </c>
      <c r="C13" s="11"/>
      <c r="D13" s="12">
        <v>8.4860586999999992</v>
      </c>
      <c r="E13" s="12">
        <v>7.9418508799999996</v>
      </c>
      <c r="F13" s="11"/>
      <c r="G13" s="12">
        <v>52.438471370000002</v>
      </c>
      <c r="H13" s="12">
        <v>70.236919119999996</v>
      </c>
    </row>
    <row r="14" spans="1:8" x14ac:dyDescent="0.25">
      <c r="A14" s="12">
        <v>0.32217717699999998</v>
      </c>
      <c r="B14" s="12">
        <v>0.57705457299999996</v>
      </c>
      <c r="C14" s="11"/>
      <c r="D14" s="12">
        <v>4.7947336160000003</v>
      </c>
      <c r="E14" s="12">
        <v>10.29223449</v>
      </c>
      <c r="F14" s="11"/>
      <c r="G14" s="12">
        <v>67.193968069999997</v>
      </c>
      <c r="H14" s="12">
        <v>56.066986579999998</v>
      </c>
    </row>
    <row r="15" spans="1:8" x14ac:dyDescent="0.25">
      <c r="A15" s="12">
        <v>1.293661247</v>
      </c>
      <c r="B15" s="12">
        <v>0.28754542799999999</v>
      </c>
      <c r="C15" s="11"/>
      <c r="D15" s="12">
        <v>10.24024979</v>
      </c>
      <c r="E15" s="12">
        <v>10.60031429</v>
      </c>
      <c r="F15" s="11"/>
      <c r="G15" s="12">
        <v>126.3310245</v>
      </c>
      <c r="H15" s="12">
        <v>27.126122909999999</v>
      </c>
    </row>
    <row r="16" spans="1:8" x14ac:dyDescent="0.25">
      <c r="A16" s="12">
        <v>0.38975469099999999</v>
      </c>
      <c r="B16" s="12">
        <v>0.52396794999999996</v>
      </c>
      <c r="C16" s="11"/>
      <c r="D16" s="12">
        <v>5.8840767080000003</v>
      </c>
      <c r="E16" s="12">
        <v>9.3096330280000004</v>
      </c>
      <c r="F16" s="11"/>
      <c r="G16" s="12">
        <v>66.238886739999998</v>
      </c>
      <c r="H16" s="12">
        <v>56.282342</v>
      </c>
    </row>
    <row r="17" spans="1:8" x14ac:dyDescent="0.25">
      <c r="A17" s="12">
        <v>1.15024701</v>
      </c>
      <c r="B17" s="12">
        <v>0.29256923899999998</v>
      </c>
      <c r="C17" s="11"/>
      <c r="D17" s="12">
        <v>6.7985942570000004</v>
      </c>
      <c r="E17" s="12">
        <v>3.32980695</v>
      </c>
      <c r="F17" s="11"/>
      <c r="G17" s="12">
        <v>169.18894789999999</v>
      </c>
      <c r="H17" s="12">
        <v>80.212086189999994</v>
      </c>
    </row>
    <row r="18" spans="1:8" x14ac:dyDescent="0.25">
      <c r="A18" s="12">
        <v>0.50517844499999998</v>
      </c>
      <c r="C18" s="11"/>
      <c r="D18" s="12">
        <v>5.2620366179999998</v>
      </c>
      <c r="E18" s="12">
        <v>4.8190199150000002</v>
      </c>
      <c r="F18" s="11"/>
      <c r="G18" s="12">
        <v>96.004357639999995</v>
      </c>
      <c r="H18" s="12">
        <v>87.863724160000004</v>
      </c>
    </row>
    <row r="19" spans="1:8" x14ac:dyDescent="0.25">
      <c r="A19" s="12">
        <v>0.12588360400000001</v>
      </c>
      <c r="B19" s="12"/>
      <c r="C19" s="11"/>
      <c r="D19" s="12">
        <v>2.7721468480000002</v>
      </c>
      <c r="E19" s="12"/>
      <c r="F19" s="11"/>
      <c r="G19" s="12">
        <v>45.410150059999999</v>
      </c>
      <c r="H19" s="12">
        <v>90.185749549999997</v>
      </c>
    </row>
  </sheetData>
  <mergeCells count="3">
    <mergeCell ref="A1:B1"/>
    <mergeCell ref="D1:E1"/>
    <mergeCell ref="G1:H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"/>
  <sheetViews>
    <sheetView topLeftCell="V1" workbookViewId="0">
      <selection activeCell="V2" sqref="V2:AL2"/>
    </sheetView>
  </sheetViews>
  <sheetFormatPr baseColWidth="10" defaultRowHeight="15" x14ac:dyDescent="0.25"/>
  <cols>
    <col min="1" max="1" width="18.140625" customWidth="1"/>
  </cols>
  <sheetData>
    <row r="1" spans="1:38" x14ac:dyDescent="0.25">
      <c r="B1" s="52" t="s">
        <v>99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2" spans="1:38" x14ac:dyDescent="0.25">
      <c r="B2" s="50" t="s">
        <v>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1" t="s">
        <v>119</v>
      </c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</row>
    <row r="3" spans="1:38" x14ac:dyDescent="0.25">
      <c r="A3" s="3" t="s">
        <v>3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17</v>
      </c>
      <c r="N3" t="s">
        <v>18</v>
      </c>
      <c r="O3" t="s">
        <v>19</v>
      </c>
      <c r="P3" t="s">
        <v>20</v>
      </c>
      <c r="Q3" t="s">
        <v>21</v>
      </c>
      <c r="R3" t="s">
        <v>22</v>
      </c>
      <c r="S3" t="s">
        <v>23</v>
      </c>
      <c r="T3" t="s">
        <v>24</v>
      </c>
      <c r="U3" t="s">
        <v>25</v>
      </c>
      <c r="V3" t="s">
        <v>6</v>
      </c>
      <c r="W3" t="s">
        <v>7</v>
      </c>
      <c r="X3" t="s">
        <v>8</v>
      </c>
      <c r="Y3" t="s">
        <v>9</v>
      </c>
      <c r="Z3" t="s">
        <v>10</v>
      </c>
      <c r="AA3" t="s">
        <v>11</v>
      </c>
      <c r="AB3" t="s">
        <v>12</v>
      </c>
      <c r="AC3" t="s">
        <v>13</v>
      </c>
      <c r="AD3" t="s">
        <v>14</v>
      </c>
      <c r="AE3" t="s">
        <v>15</v>
      </c>
      <c r="AF3" t="s">
        <v>16</v>
      </c>
      <c r="AG3" t="s">
        <v>17</v>
      </c>
      <c r="AH3" t="s">
        <v>18</v>
      </c>
      <c r="AI3" t="s">
        <v>19</v>
      </c>
      <c r="AJ3" t="s">
        <v>20</v>
      </c>
      <c r="AK3" t="s">
        <v>21</v>
      </c>
      <c r="AL3" t="s">
        <v>22</v>
      </c>
    </row>
    <row r="4" spans="1:38" x14ac:dyDescent="0.25">
      <c r="A4" s="10">
        <v>0</v>
      </c>
      <c r="B4" s="12">
        <v>0</v>
      </c>
      <c r="C4" s="12">
        <v>0.37735849100000002</v>
      </c>
      <c r="D4" s="12">
        <v>0.56880664400000003</v>
      </c>
      <c r="E4" s="12">
        <v>0.248586166</v>
      </c>
      <c r="F4" s="12">
        <v>1.7532215449999999</v>
      </c>
      <c r="G4" s="12">
        <v>4.018611688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>
        <v>0.558672222</v>
      </c>
      <c r="W4" s="12">
        <v>2.9313096440000002</v>
      </c>
      <c r="X4" s="12">
        <v>2.494084543</v>
      </c>
      <c r="Y4" s="12">
        <v>5.7354925779999997</v>
      </c>
      <c r="Z4" s="12">
        <v>0.59562513299999997</v>
      </c>
      <c r="AA4" s="12">
        <v>1.427461181</v>
      </c>
      <c r="AB4" s="12">
        <v>1.613963086</v>
      </c>
      <c r="AC4" s="12">
        <v>3.1312417269999999</v>
      </c>
      <c r="AD4" s="12"/>
      <c r="AE4" s="12"/>
      <c r="AF4" s="12"/>
      <c r="AG4" s="12"/>
      <c r="AH4" s="12"/>
      <c r="AI4" s="12"/>
      <c r="AJ4" s="12"/>
      <c r="AK4" s="12"/>
      <c r="AL4" s="12"/>
    </row>
    <row r="5" spans="1:38" x14ac:dyDescent="0.25">
      <c r="A5" s="10">
        <v>2</v>
      </c>
      <c r="B5" s="12">
        <v>0.37734069100000001</v>
      </c>
      <c r="C5" s="12">
        <v>0.96153846200000004</v>
      </c>
      <c r="D5" s="12">
        <v>0.31746031699999999</v>
      </c>
      <c r="E5" s="12">
        <v>0</v>
      </c>
      <c r="F5" s="12">
        <v>2.4014751919999999</v>
      </c>
      <c r="G5" s="12">
        <v>2.641509434</v>
      </c>
      <c r="H5" s="12">
        <v>3.301857295</v>
      </c>
      <c r="I5" s="12">
        <v>1.4721668459999999</v>
      </c>
      <c r="J5" s="12">
        <v>2.1290322580000001</v>
      </c>
      <c r="K5" s="12">
        <v>2.3762376239999998</v>
      </c>
      <c r="L5" s="12">
        <v>4.7770700640000001</v>
      </c>
      <c r="M5" s="12">
        <v>1.921896271</v>
      </c>
      <c r="N5" s="12">
        <v>0.85714285700000004</v>
      </c>
      <c r="O5" s="12">
        <v>1.3139165660000001</v>
      </c>
      <c r="P5" s="12">
        <v>1.615160978</v>
      </c>
      <c r="Q5" s="12">
        <v>1.0386777629999999</v>
      </c>
      <c r="R5" s="12">
        <v>4.1433602650000001</v>
      </c>
      <c r="S5" s="12">
        <v>2.1584114090000002</v>
      </c>
      <c r="T5" s="12">
        <v>2.2412776939999999</v>
      </c>
      <c r="U5" s="12">
        <v>2.370089471</v>
      </c>
      <c r="V5" s="12">
        <v>1.6845820629999999</v>
      </c>
      <c r="W5" s="12">
        <v>4.5146019160000002</v>
      </c>
      <c r="X5" s="12">
        <v>6.5363128489999998</v>
      </c>
      <c r="Y5" s="12">
        <v>2.3511958910000001</v>
      </c>
      <c r="Z5" s="12">
        <v>0.29761019</v>
      </c>
      <c r="AA5" s="12">
        <v>4.3296985250000004</v>
      </c>
      <c r="AB5" s="12">
        <v>1.2019402749999999</v>
      </c>
      <c r="AC5" s="12">
        <v>4.0683644780000003</v>
      </c>
      <c r="AD5" s="12">
        <v>3.0057224329999999</v>
      </c>
      <c r="AE5" s="12"/>
      <c r="AF5" s="12"/>
      <c r="AG5" s="12"/>
      <c r="AH5" s="12"/>
      <c r="AI5" s="12"/>
      <c r="AJ5" s="12"/>
      <c r="AK5" s="12"/>
      <c r="AL5" s="12"/>
    </row>
    <row r="6" spans="1:38" x14ac:dyDescent="0.25">
      <c r="A6" s="10">
        <v>4</v>
      </c>
      <c r="B6" s="12">
        <v>4.9892774299999996</v>
      </c>
      <c r="C6" s="12">
        <v>0.93246130900000002</v>
      </c>
      <c r="D6" s="12">
        <v>2.5764500199999998</v>
      </c>
      <c r="E6" s="12">
        <v>2.823155759</v>
      </c>
      <c r="F6" s="12">
        <v>0.33333333300000001</v>
      </c>
      <c r="G6" s="12">
        <v>2.4007202159999999</v>
      </c>
      <c r="H6" s="12">
        <v>1.5610517589999999</v>
      </c>
      <c r="I6" s="12">
        <v>1.7197452230000001</v>
      </c>
      <c r="J6" s="12">
        <v>1.6216216219999999</v>
      </c>
      <c r="K6" s="12">
        <v>0.98481739800000001</v>
      </c>
      <c r="L6" s="12">
        <v>2.9691211399999999</v>
      </c>
      <c r="M6" s="12">
        <v>1.0987837069999999</v>
      </c>
      <c r="N6" s="12">
        <v>0.39372016300000001</v>
      </c>
      <c r="O6" s="12">
        <v>4.0957628359999996</v>
      </c>
      <c r="P6" s="12">
        <v>3.1205812079999999</v>
      </c>
      <c r="Q6" s="12">
        <v>2.3791367999999999</v>
      </c>
      <c r="R6" s="12">
        <v>1.692307692</v>
      </c>
      <c r="S6" s="12">
        <v>0.54903156900000005</v>
      </c>
      <c r="T6" s="12"/>
      <c r="U6" s="12"/>
      <c r="V6" s="12">
        <v>1.6843155910000001</v>
      </c>
      <c r="W6" s="12">
        <v>2.2941104179999998</v>
      </c>
      <c r="X6" s="12">
        <v>3.1030804540000001</v>
      </c>
      <c r="Y6" s="12">
        <v>9.7578784909999996</v>
      </c>
      <c r="Z6" s="12">
        <v>5.8521851299999996</v>
      </c>
      <c r="AA6" s="12">
        <v>4.1833710999999996</v>
      </c>
      <c r="AB6" s="12">
        <v>4.068716094</v>
      </c>
      <c r="AC6" s="12">
        <v>3.9022486710000002</v>
      </c>
      <c r="AD6" s="12">
        <v>1.705352913</v>
      </c>
      <c r="AE6" s="12">
        <v>1.6853932579999999</v>
      </c>
      <c r="AF6" s="12">
        <v>4.7317834550000004</v>
      </c>
      <c r="AG6" s="12"/>
      <c r="AH6" s="12"/>
      <c r="AI6" s="12"/>
      <c r="AJ6" s="12"/>
      <c r="AK6" s="12"/>
      <c r="AL6" s="12"/>
    </row>
    <row r="7" spans="1:38" x14ac:dyDescent="0.25">
      <c r="A7" s="10">
        <v>8</v>
      </c>
      <c r="B7" s="12">
        <v>0.45061960200000001</v>
      </c>
      <c r="C7" s="12">
        <v>2.925259617</v>
      </c>
      <c r="D7" s="12">
        <v>3.6</v>
      </c>
      <c r="E7" s="12">
        <v>2.7118644070000002</v>
      </c>
      <c r="F7" s="12">
        <v>0.79942707700000004</v>
      </c>
      <c r="G7" s="12">
        <v>2.3728813560000002</v>
      </c>
      <c r="H7" s="12">
        <v>3.5294117649999999</v>
      </c>
      <c r="I7" s="12">
        <v>1.8450751869999999</v>
      </c>
      <c r="J7" s="12">
        <v>0.71560048799999998</v>
      </c>
      <c r="K7" s="12">
        <v>4.380437122</v>
      </c>
      <c r="L7" s="12">
        <v>4.2953959719999997</v>
      </c>
      <c r="M7" s="12">
        <v>0.27192509399999998</v>
      </c>
      <c r="N7" s="12">
        <v>2.1913441900000001</v>
      </c>
      <c r="O7" s="12">
        <v>1.3016360840000001</v>
      </c>
      <c r="P7" s="12"/>
      <c r="Q7" s="12"/>
      <c r="R7" s="12"/>
      <c r="S7" s="12"/>
      <c r="T7" s="12"/>
      <c r="U7" s="12"/>
      <c r="V7" s="12">
        <v>3.3890984</v>
      </c>
      <c r="W7" s="12">
        <v>2.5838309599999998</v>
      </c>
      <c r="X7" s="12">
        <v>4.1581736649999996</v>
      </c>
      <c r="Y7" s="12">
        <v>8.4482758619999991</v>
      </c>
      <c r="Z7" s="12">
        <v>5.4597701150000004</v>
      </c>
      <c r="AA7" s="12">
        <v>1.6949152540000001</v>
      </c>
      <c r="AB7" s="12">
        <v>7.2881355929999998</v>
      </c>
      <c r="AC7" s="12">
        <v>1.3415058719999999</v>
      </c>
      <c r="AD7" s="12">
        <v>5.1602288449999998</v>
      </c>
      <c r="AE7" s="12">
        <v>4.2495219290000001</v>
      </c>
      <c r="AF7" s="12">
        <v>3.0938262299999999</v>
      </c>
      <c r="AG7" s="12">
        <v>3.447483337</v>
      </c>
      <c r="AH7" s="12">
        <v>2.9996423499999998</v>
      </c>
      <c r="AI7" s="12"/>
      <c r="AJ7" s="12"/>
      <c r="AK7" s="12"/>
      <c r="AL7" s="12"/>
    </row>
    <row r="8" spans="1:38" x14ac:dyDescent="0.25">
      <c r="A8" s="10">
        <v>12</v>
      </c>
      <c r="B8" s="12">
        <v>2.961113611</v>
      </c>
      <c r="C8" s="12">
        <v>1.4</v>
      </c>
      <c r="D8" s="12">
        <v>2.185430464</v>
      </c>
      <c r="E8" s="12">
        <v>2.7814569539999998</v>
      </c>
      <c r="F8" s="12">
        <v>0.22130013800000001</v>
      </c>
      <c r="G8" s="12">
        <v>3.7593365099999998</v>
      </c>
      <c r="H8" s="12">
        <v>3.6305732480000001</v>
      </c>
      <c r="I8" s="12">
        <v>1.3375796179999999</v>
      </c>
      <c r="J8" s="12">
        <v>1.7197452230000001</v>
      </c>
      <c r="K8" s="12">
        <v>5.8611875419999997</v>
      </c>
      <c r="L8" s="12">
        <v>2.8938441500000001</v>
      </c>
      <c r="M8" s="12">
        <v>9.2857142859999993</v>
      </c>
      <c r="N8" s="12">
        <v>0.98388075399999997</v>
      </c>
      <c r="O8" s="12">
        <v>2.8571428569999999</v>
      </c>
      <c r="P8" s="12">
        <v>0.54315027199999999</v>
      </c>
      <c r="Q8" s="12">
        <v>0.99593657899999999</v>
      </c>
      <c r="R8" s="12">
        <v>2.972887268</v>
      </c>
      <c r="S8" s="12"/>
      <c r="T8" s="12"/>
      <c r="U8" s="12"/>
      <c r="V8" s="12">
        <v>1.686814732</v>
      </c>
      <c r="W8" s="12">
        <v>5.0649220819999998</v>
      </c>
      <c r="X8" s="12">
        <v>8.903225806</v>
      </c>
      <c r="Y8" s="12">
        <v>3.2278481010000002</v>
      </c>
      <c r="Z8" s="12">
        <v>2.76647949</v>
      </c>
      <c r="AA8" s="12">
        <v>11.324503310000001</v>
      </c>
      <c r="AB8" s="12">
        <v>3.973509934</v>
      </c>
      <c r="AC8" s="12">
        <v>1.986754967</v>
      </c>
      <c r="AD8" s="12">
        <v>3.57615894</v>
      </c>
      <c r="AE8" s="12">
        <v>4.7502595049999998</v>
      </c>
      <c r="AF8" s="12">
        <v>4.0728395190000004</v>
      </c>
      <c r="AG8" s="12">
        <v>5.5055131599999996</v>
      </c>
      <c r="AH8" s="12">
        <v>3.4161302079999998</v>
      </c>
      <c r="AI8" s="12">
        <v>4.4440987920000001</v>
      </c>
      <c r="AJ8" s="12">
        <v>4.4426344819999999</v>
      </c>
      <c r="AK8" s="12">
        <v>8.1812649030000006</v>
      </c>
      <c r="AL8" s="12">
        <v>4.7896862090000001</v>
      </c>
    </row>
    <row r="9" spans="1:38" x14ac:dyDescent="0.25">
      <c r="A9" s="10">
        <v>24</v>
      </c>
      <c r="B9" s="12">
        <v>4.3693700819999997</v>
      </c>
      <c r="C9" s="12"/>
      <c r="D9" s="12">
        <v>2.7034420610000001</v>
      </c>
      <c r="E9" s="12">
        <v>5.4312201519999999</v>
      </c>
      <c r="F9" s="12">
        <v>0.97224247699999999</v>
      </c>
      <c r="G9" s="12">
        <v>0.98413896000000001</v>
      </c>
      <c r="H9" s="12">
        <v>1.7634956399999999</v>
      </c>
      <c r="I9" s="12">
        <v>2.1847122159999999</v>
      </c>
      <c r="J9" s="12">
        <v>5.905588292</v>
      </c>
      <c r="K9" s="12">
        <v>0</v>
      </c>
      <c r="L9" s="12">
        <v>1.149629792</v>
      </c>
      <c r="M9" s="12">
        <v>1.0088272380000001</v>
      </c>
      <c r="N9" s="12">
        <v>0.39174719200000002</v>
      </c>
      <c r="O9" s="12">
        <v>0.62164087300000004</v>
      </c>
      <c r="P9" s="12">
        <v>3.5405192759999999</v>
      </c>
      <c r="Q9" s="12">
        <v>1.3333333329999999</v>
      </c>
      <c r="R9" s="12">
        <v>0.40012670700000003</v>
      </c>
      <c r="S9" s="12">
        <v>0.79981337699999999</v>
      </c>
      <c r="T9" s="12"/>
      <c r="U9" s="12"/>
      <c r="V9" s="12">
        <v>3.7014188770000001</v>
      </c>
      <c r="W9" s="12">
        <v>7.4784105409999997</v>
      </c>
      <c r="X9" s="12">
        <v>3.490063015</v>
      </c>
      <c r="Y9" s="12">
        <v>0.39279869099999998</v>
      </c>
      <c r="Z9" s="12">
        <v>6.8348577749999997</v>
      </c>
      <c r="AA9" s="12">
        <v>3.3697588220000001</v>
      </c>
      <c r="AB9" s="12">
        <v>2.35056296</v>
      </c>
      <c r="AC9" s="12">
        <v>5.7850197650000004</v>
      </c>
      <c r="AD9" s="12"/>
      <c r="AE9" s="12"/>
      <c r="AF9" s="12"/>
      <c r="AG9" s="12"/>
      <c r="AH9" s="12"/>
      <c r="AI9" s="12"/>
      <c r="AJ9" s="12"/>
      <c r="AK9" s="12"/>
      <c r="AL9" s="12"/>
    </row>
    <row r="10" spans="1:38" x14ac:dyDescent="0.25">
      <c r="A10" s="10">
        <v>48</v>
      </c>
      <c r="B10" s="12">
        <v>1.0947406829999999</v>
      </c>
      <c r="C10" s="12">
        <v>0.192706075</v>
      </c>
      <c r="D10" s="12">
        <v>0.33803293000000001</v>
      </c>
      <c r="E10" s="12">
        <v>1.657814755</v>
      </c>
      <c r="F10" s="12">
        <v>0.19365146</v>
      </c>
      <c r="G10" s="12">
        <v>3.2661102180000001</v>
      </c>
      <c r="H10" s="12">
        <v>0.16661807000000001</v>
      </c>
      <c r="I10" s="12">
        <v>1.605303447</v>
      </c>
      <c r="J10" s="12">
        <v>0</v>
      </c>
      <c r="K10" s="12">
        <v>0.38514619500000002</v>
      </c>
      <c r="L10" s="12">
        <v>5.381881001</v>
      </c>
      <c r="M10" s="12">
        <v>4.4812777390000003</v>
      </c>
      <c r="N10" s="12">
        <v>0.54037826499999997</v>
      </c>
      <c r="O10" s="12">
        <v>5.5204140309999996</v>
      </c>
      <c r="P10" s="12">
        <v>4.7207697480000004</v>
      </c>
      <c r="Q10" s="12">
        <v>0.77892994500000001</v>
      </c>
      <c r="R10" s="12">
        <v>1.933674949</v>
      </c>
      <c r="S10" s="12">
        <v>1.55851746</v>
      </c>
      <c r="T10" s="12"/>
      <c r="U10" s="12">
        <v>1.8450751869999999</v>
      </c>
      <c r="V10" s="12">
        <v>5.5024982610000004</v>
      </c>
      <c r="W10" s="12">
        <v>1.243732753</v>
      </c>
      <c r="X10" s="12">
        <v>2.7752906620000002</v>
      </c>
      <c r="Y10" s="12">
        <v>7.5776465899999996</v>
      </c>
      <c r="Z10" s="12">
        <v>3.9287720519999998</v>
      </c>
      <c r="AA10" s="12">
        <v>3.262446663</v>
      </c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</row>
  </sheetData>
  <mergeCells count="3">
    <mergeCell ref="B1:AL1"/>
    <mergeCell ref="B2:U2"/>
    <mergeCell ref="V2:AL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E25" sqref="E25"/>
    </sheetView>
  </sheetViews>
  <sheetFormatPr baseColWidth="10" defaultRowHeight="15" x14ac:dyDescent="0.25"/>
  <cols>
    <col min="1" max="1" width="26.42578125" customWidth="1"/>
  </cols>
  <sheetData>
    <row r="1" spans="1:9" x14ac:dyDescent="0.25">
      <c r="B1" s="52" t="s">
        <v>130</v>
      </c>
      <c r="C1" s="52"/>
      <c r="D1" s="52"/>
      <c r="E1" s="52"/>
      <c r="F1" s="52"/>
      <c r="G1" s="52"/>
      <c r="H1" s="52"/>
      <c r="I1" s="52"/>
    </row>
    <row r="2" spans="1:9" x14ac:dyDescent="0.25">
      <c r="B2" s="52" t="s">
        <v>0</v>
      </c>
      <c r="C2" s="54"/>
      <c r="D2" s="16"/>
      <c r="E2" s="52" t="s">
        <v>1</v>
      </c>
      <c r="F2" s="54"/>
      <c r="G2" s="16"/>
      <c r="H2" s="52" t="s">
        <v>2</v>
      </c>
      <c r="I2" s="54"/>
    </row>
    <row r="3" spans="1:9" ht="15.75" x14ac:dyDescent="0.25">
      <c r="A3" s="6" t="s">
        <v>79</v>
      </c>
      <c r="B3" s="6" t="s">
        <v>4</v>
      </c>
      <c r="C3" s="6" t="s">
        <v>5</v>
      </c>
      <c r="D3" s="1"/>
      <c r="E3" s="6" t="s">
        <v>4</v>
      </c>
      <c r="F3" s="21" t="s">
        <v>5</v>
      </c>
      <c r="G3" s="1"/>
      <c r="H3" s="6" t="s">
        <v>4</v>
      </c>
      <c r="I3" s="21" t="s">
        <v>5</v>
      </c>
    </row>
    <row r="4" spans="1:9" ht="15.75" x14ac:dyDescent="0.25">
      <c r="A4" s="2">
        <v>1</v>
      </c>
      <c r="B4" s="15">
        <v>23</v>
      </c>
      <c r="C4" s="15">
        <v>71</v>
      </c>
      <c r="D4" s="11"/>
      <c r="E4" s="15">
        <v>37</v>
      </c>
      <c r="F4" s="15">
        <v>86</v>
      </c>
      <c r="G4" s="11"/>
      <c r="H4" s="15">
        <v>57</v>
      </c>
      <c r="I4" s="15">
        <v>90</v>
      </c>
    </row>
    <row r="5" spans="1:9" ht="15.75" x14ac:dyDescent="0.25">
      <c r="A5" s="2">
        <v>2</v>
      </c>
      <c r="B5" s="15">
        <v>5</v>
      </c>
      <c r="C5" s="15">
        <v>17</v>
      </c>
      <c r="D5" s="11"/>
      <c r="E5" s="15">
        <v>29</v>
      </c>
      <c r="F5" s="15">
        <v>39</v>
      </c>
      <c r="G5" s="11"/>
      <c r="H5" s="15">
        <v>21</v>
      </c>
      <c r="I5" s="15">
        <v>51</v>
      </c>
    </row>
    <row r="6" spans="1:9" ht="15.75" x14ac:dyDescent="0.25">
      <c r="A6" s="2">
        <v>3</v>
      </c>
      <c r="B6" s="15">
        <v>1</v>
      </c>
      <c r="C6" s="15">
        <v>0</v>
      </c>
      <c r="D6" s="11"/>
      <c r="E6" s="15">
        <v>7</v>
      </c>
      <c r="F6" s="15">
        <v>19</v>
      </c>
      <c r="G6" s="11"/>
      <c r="H6" s="15">
        <v>9</v>
      </c>
      <c r="I6" s="15">
        <v>19</v>
      </c>
    </row>
    <row r="7" spans="1:9" ht="15.75" x14ac:dyDescent="0.25">
      <c r="A7" s="2">
        <v>4</v>
      </c>
      <c r="B7" s="15">
        <v>0</v>
      </c>
      <c r="C7" s="15">
        <v>0</v>
      </c>
      <c r="D7" s="11"/>
      <c r="E7" s="15">
        <v>0</v>
      </c>
      <c r="F7" s="15">
        <v>10</v>
      </c>
      <c r="G7" s="11"/>
      <c r="H7" s="15">
        <v>2</v>
      </c>
      <c r="I7" s="15">
        <v>11</v>
      </c>
    </row>
    <row r="8" spans="1:9" ht="15.75" x14ac:dyDescent="0.25">
      <c r="A8" s="2">
        <v>5</v>
      </c>
      <c r="B8" s="15">
        <v>0</v>
      </c>
      <c r="C8" s="15">
        <v>0</v>
      </c>
      <c r="D8" s="11"/>
      <c r="E8" s="15">
        <v>0</v>
      </c>
      <c r="F8" s="15">
        <v>7</v>
      </c>
      <c r="G8" s="11"/>
      <c r="H8" s="15">
        <v>2</v>
      </c>
      <c r="I8" s="15">
        <v>7</v>
      </c>
    </row>
    <row r="9" spans="1:9" ht="15.75" x14ac:dyDescent="0.25">
      <c r="A9" s="2">
        <v>6</v>
      </c>
      <c r="B9" s="15">
        <v>0</v>
      </c>
      <c r="C9" s="15">
        <v>0</v>
      </c>
      <c r="D9" s="11"/>
      <c r="E9" s="15">
        <v>0</v>
      </c>
      <c r="F9" s="15">
        <v>0</v>
      </c>
      <c r="G9" s="11"/>
      <c r="H9" s="15">
        <v>3</v>
      </c>
      <c r="I9" s="15">
        <v>9</v>
      </c>
    </row>
    <row r="10" spans="1:9" ht="15.75" x14ac:dyDescent="0.25">
      <c r="A10" s="2">
        <v>7</v>
      </c>
      <c r="B10" s="15">
        <v>1</v>
      </c>
      <c r="C10" s="15">
        <v>0</v>
      </c>
      <c r="D10" s="11"/>
      <c r="E10" s="15">
        <v>1</v>
      </c>
      <c r="F10" s="15">
        <v>3</v>
      </c>
      <c r="G10" s="11"/>
      <c r="H10" s="15">
        <v>0</v>
      </c>
      <c r="I10" s="15">
        <v>6</v>
      </c>
    </row>
    <row r="11" spans="1:9" ht="15.75" x14ac:dyDescent="0.25">
      <c r="A11" s="2">
        <v>8</v>
      </c>
      <c r="B11" s="15">
        <v>0</v>
      </c>
      <c r="C11" s="15">
        <v>0</v>
      </c>
      <c r="D11" s="11"/>
      <c r="E11" s="15">
        <v>0</v>
      </c>
      <c r="F11" s="15">
        <v>4</v>
      </c>
      <c r="G11" s="11"/>
      <c r="H11" s="15">
        <v>0</v>
      </c>
      <c r="I11" s="15">
        <v>6</v>
      </c>
    </row>
    <row r="12" spans="1:9" ht="15.75" x14ac:dyDescent="0.25">
      <c r="A12" s="2">
        <v>9</v>
      </c>
      <c r="B12" s="15">
        <v>0</v>
      </c>
      <c r="C12" s="15">
        <v>0</v>
      </c>
      <c r="D12" s="11"/>
      <c r="E12" s="15">
        <v>0</v>
      </c>
      <c r="F12" s="15">
        <v>0</v>
      </c>
      <c r="G12" s="11"/>
      <c r="H12" s="15">
        <v>0</v>
      </c>
      <c r="I12" s="15">
        <v>10</v>
      </c>
    </row>
    <row r="13" spans="1:9" ht="15.75" x14ac:dyDescent="0.25">
      <c r="A13" s="2">
        <v>10</v>
      </c>
      <c r="B13" s="15">
        <v>0</v>
      </c>
      <c r="C13" s="15">
        <v>0</v>
      </c>
      <c r="D13" s="11"/>
      <c r="E13" s="15">
        <v>1</v>
      </c>
      <c r="F13" s="15">
        <v>1</v>
      </c>
      <c r="G13" s="11"/>
      <c r="H13" s="15">
        <v>0</v>
      </c>
      <c r="I13" s="15">
        <v>2</v>
      </c>
    </row>
    <row r="14" spans="1:9" ht="15.75" x14ac:dyDescent="0.25">
      <c r="A14" s="2">
        <v>11</v>
      </c>
      <c r="B14" s="15">
        <v>0</v>
      </c>
      <c r="C14" s="15">
        <v>0</v>
      </c>
      <c r="D14" s="11"/>
      <c r="E14" s="15">
        <v>0</v>
      </c>
      <c r="F14" s="15">
        <v>0</v>
      </c>
      <c r="G14" s="11"/>
      <c r="H14" s="15">
        <v>0</v>
      </c>
      <c r="I14" s="15">
        <v>2</v>
      </c>
    </row>
    <row r="15" spans="1:9" ht="15.75" x14ac:dyDescent="0.25">
      <c r="A15" s="2">
        <v>12</v>
      </c>
      <c r="B15" s="15">
        <v>0</v>
      </c>
      <c r="C15" s="15">
        <v>0</v>
      </c>
      <c r="D15" s="11"/>
      <c r="E15" s="15">
        <v>0</v>
      </c>
      <c r="F15" s="15">
        <v>1</v>
      </c>
      <c r="G15" s="11"/>
      <c r="H15" s="15">
        <v>1</v>
      </c>
      <c r="I15" s="15">
        <v>0</v>
      </c>
    </row>
    <row r="16" spans="1:9" ht="15.75" x14ac:dyDescent="0.25">
      <c r="A16" s="2">
        <v>13</v>
      </c>
      <c r="B16" s="15">
        <v>1</v>
      </c>
      <c r="C16" s="15">
        <v>0</v>
      </c>
      <c r="D16" s="11"/>
      <c r="E16" s="15">
        <v>0</v>
      </c>
      <c r="F16" s="15">
        <v>2</v>
      </c>
      <c r="G16" s="11"/>
      <c r="H16" s="15">
        <v>0</v>
      </c>
      <c r="I16" s="15">
        <v>3</v>
      </c>
    </row>
    <row r="17" spans="1:9" ht="15.75" x14ac:dyDescent="0.25">
      <c r="A17" s="2">
        <v>14</v>
      </c>
      <c r="B17" s="15">
        <v>0</v>
      </c>
      <c r="C17" s="15">
        <v>0</v>
      </c>
      <c r="D17" s="11"/>
      <c r="E17" s="15">
        <v>0</v>
      </c>
      <c r="F17" s="15">
        <v>0</v>
      </c>
      <c r="G17" s="11"/>
      <c r="H17" s="15">
        <v>0</v>
      </c>
      <c r="I17" s="15">
        <v>3</v>
      </c>
    </row>
    <row r="18" spans="1:9" x14ac:dyDescent="0.25">
      <c r="B18" s="11"/>
      <c r="C18" s="11"/>
      <c r="D18" s="11"/>
      <c r="E18" s="11"/>
      <c r="F18" s="11"/>
      <c r="G18" s="11"/>
      <c r="H18" s="11"/>
      <c r="I18" s="11"/>
    </row>
  </sheetData>
  <mergeCells count="4">
    <mergeCell ref="B1:I1"/>
    <mergeCell ref="B2:C2"/>
    <mergeCell ref="E2:F2"/>
    <mergeCell ref="H2:I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16" sqref="D16"/>
    </sheetView>
  </sheetViews>
  <sheetFormatPr baseColWidth="10" defaultRowHeight="15" x14ac:dyDescent="0.25"/>
  <sheetData>
    <row r="1" spans="1:4" x14ac:dyDescent="0.25">
      <c r="A1" s="52" t="s">
        <v>102</v>
      </c>
      <c r="B1" s="52"/>
      <c r="C1" s="52"/>
      <c r="D1" s="52"/>
    </row>
    <row r="2" spans="1:4" x14ac:dyDescent="0.25">
      <c r="A2" s="7" t="s">
        <v>103</v>
      </c>
      <c r="B2" s="7" t="s">
        <v>104</v>
      </c>
      <c r="C2" s="7" t="s">
        <v>105</v>
      </c>
      <c r="D2" s="7" t="s">
        <v>106</v>
      </c>
    </row>
    <row r="3" spans="1:4" x14ac:dyDescent="0.25">
      <c r="A3" s="18">
        <v>115</v>
      </c>
      <c r="B3" s="18">
        <v>23</v>
      </c>
      <c r="C3" s="18">
        <v>4</v>
      </c>
      <c r="D3" s="18">
        <v>1</v>
      </c>
    </row>
    <row r="4" spans="1:4" x14ac:dyDescent="0.25">
      <c r="A4" s="18">
        <v>31</v>
      </c>
      <c r="B4" s="18">
        <v>13</v>
      </c>
      <c r="C4" s="18">
        <v>1</v>
      </c>
      <c r="D4" s="18">
        <v>1</v>
      </c>
    </row>
    <row r="5" spans="1:4" x14ac:dyDescent="0.25">
      <c r="A5" s="18">
        <v>283</v>
      </c>
      <c r="B5" s="18">
        <v>37</v>
      </c>
      <c r="C5" s="18">
        <v>7</v>
      </c>
      <c r="D5" s="18">
        <v>1</v>
      </c>
    </row>
    <row r="6" spans="1:4" x14ac:dyDescent="0.25">
      <c r="A6" s="18">
        <v>183</v>
      </c>
      <c r="B6" s="18">
        <v>21</v>
      </c>
      <c r="C6" s="18">
        <v>0</v>
      </c>
      <c r="D6" s="18">
        <v>1</v>
      </c>
    </row>
    <row r="7" spans="1:4" x14ac:dyDescent="0.25">
      <c r="A7" s="18">
        <v>243</v>
      </c>
      <c r="B7" s="18">
        <v>6</v>
      </c>
      <c r="C7" s="18">
        <v>3</v>
      </c>
      <c r="D7" s="18">
        <v>0</v>
      </c>
    </row>
    <row r="8" spans="1:4" x14ac:dyDescent="0.25">
      <c r="A8" s="18">
        <v>67</v>
      </c>
      <c r="B8" s="18">
        <v>21</v>
      </c>
      <c r="C8" s="18">
        <v>5</v>
      </c>
      <c r="D8" s="18">
        <v>3</v>
      </c>
    </row>
    <row r="9" spans="1:4" x14ac:dyDescent="0.25">
      <c r="A9" s="18"/>
      <c r="B9" s="18"/>
      <c r="C9" s="18"/>
      <c r="D9" s="18"/>
    </row>
    <row r="10" spans="1:4" x14ac:dyDescent="0.25">
      <c r="A10" s="18"/>
      <c r="B10" s="18"/>
      <c r="C10" s="18"/>
      <c r="D10" s="18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L22" sqref="L22"/>
    </sheetView>
  </sheetViews>
  <sheetFormatPr baseColWidth="10" defaultRowHeight="15" x14ac:dyDescent="0.25"/>
  <sheetData>
    <row r="1" spans="1:7" x14ac:dyDescent="0.25">
      <c r="A1" s="52" t="s">
        <v>107</v>
      </c>
      <c r="B1" s="52"/>
      <c r="D1" s="52" t="s">
        <v>147</v>
      </c>
      <c r="E1" s="52"/>
      <c r="F1" s="52"/>
      <c r="G1" s="52"/>
    </row>
    <row r="2" spans="1:7" x14ac:dyDescent="0.25">
      <c r="A2" s="4" t="s">
        <v>4</v>
      </c>
      <c r="B2" s="4" t="s">
        <v>5</v>
      </c>
      <c r="D2" s="17" t="s">
        <v>148</v>
      </c>
      <c r="E2" s="17" t="s">
        <v>95</v>
      </c>
      <c r="F2" s="37" t="s">
        <v>149</v>
      </c>
      <c r="G2" s="37" t="s">
        <v>45</v>
      </c>
    </row>
    <row r="3" spans="1:7" x14ac:dyDescent="0.25">
      <c r="A3" s="18">
        <v>4.8</v>
      </c>
      <c r="B3" s="18">
        <v>6.6</v>
      </c>
      <c r="D3" s="38">
        <v>0</v>
      </c>
      <c r="E3" s="11">
        <f t="shared" ref="E3:E46" si="0">D3/60</f>
        <v>0</v>
      </c>
      <c r="F3" s="38">
        <v>63.652437484213181</v>
      </c>
      <c r="G3" s="11">
        <v>24.853916912275231</v>
      </c>
    </row>
    <row r="4" spans="1:7" x14ac:dyDescent="0.25">
      <c r="A4" s="18">
        <v>1.8</v>
      </c>
      <c r="B4" s="18">
        <v>3.6</v>
      </c>
      <c r="D4" s="38">
        <v>20</v>
      </c>
      <c r="E4" s="11">
        <f t="shared" si="0"/>
        <v>0.33333333333333331</v>
      </c>
      <c r="F4" s="11">
        <v>53.081686818047771</v>
      </c>
      <c r="G4" s="38">
        <v>22.322006071875752</v>
      </c>
    </row>
    <row r="5" spans="1:7" x14ac:dyDescent="0.25">
      <c r="A5" s="18">
        <v>8.4</v>
      </c>
      <c r="B5" s="18">
        <v>4.8</v>
      </c>
      <c r="D5" s="38">
        <v>40</v>
      </c>
      <c r="E5" s="11">
        <f t="shared" si="0"/>
        <v>0.66666666666666663</v>
      </c>
      <c r="F5" s="11">
        <v>53.081686818047771</v>
      </c>
      <c r="G5" s="11">
        <f>'[1] CO2 bin 20'!I106</f>
        <v>517.80499999999995</v>
      </c>
    </row>
    <row r="6" spans="1:7" x14ac:dyDescent="0.25">
      <c r="A6" s="18">
        <v>6.6</v>
      </c>
      <c r="B6" s="18">
        <v>3.6</v>
      </c>
      <c r="D6" s="38">
        <v>60</v>
      </c>
      <c r="E6" s="11">
        <f t="shared" si="0"/>
        <v>1</v>
      </c>
      <c r="F6" s="11">
        <v>29.232643118148602</v>
      </c>
      <c r="G6" s="11">
        <v>10.475756928991967</v>
      </c>
    </row>
    <row r="7" spans="1:7" x14ac:dyDescent="0.25">
      <c r="A7" s="18">
        <v>4.2</v>
      </c>
      <c r="B7" s="18">
        <v>1.8</v>
      </c>
      <c r="D7" s="38">
        <v>80</v>
      </c>
      <c r="E7" s="11">
        <f t="shared" si="0"/>
        <v>1.3333333333333333</v>
      </c>
      <c r="F7" s="11">
        <v>52.462034054302805</v>
      </c>
      <c r="G7" s="11">
        <v>26.380089298032825</v>
      </c>
    </row>
    <row r="8" spans="1:7" x14ac:dyDescent="0.25">
      <c r="A8" s="18">
        <v>1.8</v>
      </c>
      <c r="B8" s="18">
        <v>3.6</v>
      </c>
      <c r="D8" s="38">
        <v>100</v>
      </c>
      <c r="E8" s="11">
        <f t="shared" si="0"/>
        <v>1.6666666666666667</v>
      </c>
      <c r="F8" s="11">
        <v>61.113132048017462</v>
      </c>
      <c r="G8" s="11">
        <v>2.4045957337164099</v>
      </c>
    </row>
    <row r="9" spans="1:7" x14ac:dyDescent="0.25">
      <c r="A9" s="18">
        <v>4.2</v>
      </c>
      <c r="B9" s="18">
        <v>4.8</v>
      </c>
      <c r="D9" s="38">
        <v>120</v>
      </c>
      <c r="E9" s="11">
        <f t="shared" si="0"/>
        <v>2</v>
      </c>
      <c r="F9" s="11">
        <v>36.354455945468317</v>
      </c>
      <c r="G9" s="11">
        <v>6.1559938350760479</v>
      </c>
    </row>
    <row r="10" spans="1:7" x14ac:dyDescent="0.25">
      <c r="A10" s="18">
        <v>3.6</v>
      </c>
      <c r="B10" s="18">
        <v>5.4</v>
      </c>
      <c r="D10" s="38">
        <v>140</v>
      </c>
      <c r="E10" s="11">
        <f t="shared" si="0"/>
        <v>2.3333333333333335</v>
      </c>
      <c r="F10" s="11">
        <v>53.465346534653463</v>
      </c>
      <c r="G10" s="11">
        <v>14.107811624384579</v>
      </c>
    </row>
    <row r="11" spans="1:7" x14ac:dyDescent="0.25">
      <c r="A11" s="18">
        <v>5.4</v>
      </c>
      <c r="B11" s="18">
        <v>4.2</v>
      </c>
      <c r="D11" s="38">
        <v>160</v>
      </c>
      <c r="E11" s="11">
        <f t="shared" si="0"/>
        <v>2.6666666666666665</v>
      </c>
      <c r="F11" s="11">
        <v>66.163668020893795</v>
      </c>
      <c r="G11" s="11">
        <v>4.8073362936026927</v>
      </c>
    </row>
    <row r="12" spans="1:7" x14ac:dyDescent="0.25">
      <c r="A12" s="18">
        <v>4.8</v>
      </c>
      <c r="B12" s="18">
        <v>7.8</v>
      </c>
      <c r="D12" s="38">
        <v>180</v>
      </c>
      <c r="E12" s="11">
        <f t="shared" si="0"/>
        <v>3</v>
      </c>
      <c r="F12" s="11">
        <v>101.59924741298214</v>
      </c>
      <c r="G12" s="11">
        <f>'[1] CO2 bin 20'!I235</f>
        <v>548.01</v>
      </c>
    </row>
    <row r="13" spans="1:7" x14ac:dyDescent="0.25">
      <c r="D13" s="38">
        <v>200</v>
      </c>
      <c r="E13" s="11">
        <f t="shared" si="0"/>
        <v>3.3333333333333335</v>
      </c>
      <c r="F13" s="11">
        <v>23.52941176470588</v>
      </c>
      <c r="G13" s="11">
        <v>14.332519650073905</v>
      </c>
    </row>
    <row r="14" spans="1:7" x14ac:dyDescent="0.25">
      <c r="D14" s="39">
        <v>220</v>
      </c>
      <c r="E14" s="11">
        <f t="shared" si="0"/>
        <v>3.6666666666666665</v>
      </c>
      <c r="F14" s="11">
        <v>32.154340836012857</v>
      </c>
      <c r="G14" s="11">
        <v>23.643610315115911</v>
      </c>
    </row>
    <row r="15" spans="1:7" x14ac:dyDescent="0.25">
      <c r="D15" s="38">
        <v>240</v>
      </c>
      <c r="E15" s="11">
        <f t="shared" si="0"/>
        <v>4</v>
      </c>
      <c r="F15" s="11">
        <v>55.865921787709482</v>
      </c>
      <c r="G15" s="11">
        <v>9.5072770359478689</v>
      </c>
    </row>
    <row r="16" spans="1:7" x14ac:dyDescent="0.25">
      <c r="D16" s="38">
        <v>260</v>
      </c>
      <c r="E16" s="11">
        <f t="shared" si="0"/>
        <v>4.333333333333333</v>
      </c>
      <c r="F16" s="11">
        <v>98.322278579789312</v>
      </c>
      <c r="G16" s="11">
        <v>19.632626656814697</v>
      </c>
    </row>
    <row r="17" spans="3:7" ht="18" x14ac:dyDescent="0.35">
      <c r="C17" s="45" t="s">
        <v>150</v>
      </c>
      <c r="D17" s="46">
        <v>280</v>
      </c>
      <c r="E17" s="40">
        <f t="shared" si="0"/>
        <v>4.666666666666667</v>
      </c>
      <c r="F17" s="40">
        <v>173.98119122257057</v>
      </c>
      <c r="G17" s="41">
        <v>13.920913502432779</v>
      </c>
    </row>
    <row r="18" spans="3:7" x14ac:dyDescent="0.25">
      <c r="C18" s="47"/>
      <c r="D18" s="14">
        <v>300</v>
      </c>
      <c r="E18" s="14">
        <f t="shared" si="0"/>
        <v>5</v>
      </c>
      <c r="F18" s="14">
        <v>192.72271016311174</v>
      </c>
      <c r="G18" s="42">
        <v>2.3132487410892879</v>
      </c>
    </row>
    <row r="19" spans="3:7" x14ac:dyDescent="0.25">
      <c r="C19" s="47"/>
      <c r="D19" s="14">
        <v>320</v>
      </c>
      <c r="E19" s="14">
        <f t="shared" si="0"/>
        <v>5.333333333333333</v>
      </c>
      <c r="F19" s="14">
        <v>243.44383968332497</v>
      </c>
      <c r="G19" s="42">
        <v>11.564924744910295</v>
      </c>
    </row>
    <row r="20" spans="3:7" x14ac:dyDescent="0.25">
      <c r="C20" s="47"/>
      <c r="D20" s="14">
        <v>340</v>
      </c>
      <c r="E20" s="14">
        <f t="shared" si="0"/>
        <v>5.666666666666667</v>
      </c>
      <c r="F20" s="14">
        <v>164.03785488958991</v>
      </c>
      <c r="G20" s="42">
        <v>10.655693978482597</v>
      </c>
    </row>
    <row r="21" spans="3:7" x14ac:dyDescent="0.25">
      <c r="C21" s="47"/>
      <c r="D21" s="14">
        <v>360</v>
      </c>
      <c r="E21" s="14">
        <f t="shared" si="0"/>
        <v>6</v>
      </c>
      <c r="F21" s="14">
        <v>235.73433115060797</v>
      </c>
      <c r="G21" s="42">
        <v>14.070665694556416</v>
      </c>
    </row>
    <row r="22" spans="3:7" x14ac:dyDescent="0.25">
      <c r="C22" s="47"/>
      <c r="D22" s="14">
        <v>380</v>
      </c>
      <c r="E22" s="14">
        <f t="shared" si="0"/>
        <v>6.333333333333333</v>
      </c>
      <c r="F22" s="14">
        <v>278.93175074183978</v>
      </c>
      <c r="G22" s="42">
        <v>8.3489525172105008</v>
      </c>
    </row>
    <row r="23" spans="3:7" x14ac:dyDescent="0.25">
      <c r="C23" s="48"/>
      <c r="D23" s="43">
        <v>400</v>
      </c>
      <c r="E23" s="43">
        <f t="shared" si="0"/>
        <v>6.666666666666667</v>
      </c>
      <c r="F23" s="43">
        <v>277.52639517345398</v>
      </c>
      <c r="G23" s="44">
        <v>8.2038725286028757</v>
      </c>
    </row>
    <row r="24" spans="3:7" x14ac:dyDescent="0.25">
      <c r="D24" s="11">
        <v>420</v>
      </c>
      <c r="E24" s="11">
        <f t="shared" si="0"/>
        <v>7</v>
      </c>
      <c r="F24" s="11">
        <v>187.83225044300056</v>
      </c>
      <c r="G24" s="11">
        <v>8.9586042156742547</v>
      </c>
    </row>
    <row r="25" spans="3:7" x14ac:dyDescent="0.25">
      <c r="D25" s="11">
        <v>440</v>
      </c>
      <c r="E25" s="11">
        <f t="shared" si="0"/>
        <v>7.333333333333333</v>
      </c>
      <c r="F25" s="11">
        <v>131.39982243267238</v>
      </c>
      <c r="G25" s="11">
        <v>7.3539357675793591</v>
      </c>
    </row>
    <row r="26" spans="3:7" x14ac:dyDescent="0.25">
      <c r="D26" s="11">
        <v>450</v>
      </c>
      <c r="E26" s="11">
        <f t="shared" si="0"/>
        <v>7.5</v>
      </c>
      <c r="F26" s="11">
        <v>74.886535552193649</v>
      </c>
      <c r="G26" s="11">
        <v>14.917996736223726</v>
      </c>
    </row>
    <row r="27" spans="3:7" x14ac:dyDescent="0.25">
      <c r="D27" s="11">
        <v>470</v>
      </c>
      <c r="E27" s="11">
        <f t="shared" si="0"/>
        <v>7.833333333333333</v>
      </c>
      <c r="F27" s="11">
        <v>134.94809688581313</v>
      </c>
      <c r="G27" s="11">
        <v>20.974202489397076</v>
      </c>
    </row>
    <row r="28" spans="3:7" x14ac:dyDescent="0.25">
      <c r="D28" s="11">
        <v>490</v>
      </c>
      <c r="E28" s="11">
        <f t="shared" si="0"/>
        <v>8.1666666666666661</v>
      </c>
      <c r="F28" s="11">
        <v>60.652009097801354</v>
      </c>
      <c r="G28" s="11">
        <v>35.851647531908185</v>
      </c>
    </row>
    <row r="29" spans="3:7" x14ac:dyDescent="0.25">
      <c r="D29" s="11">
        <v>510</v>
      </c>
      <c r="E29" s="11">
        <f t="shared" si="0"/>
        <v>8.5</v>
      </c>
      <c r="F29" s="11">
        <v>114.77938907744522</v>
      </c>
      <c r="G29" s="11">
        <v>9.0425424961176422</v>
      </c>
    </row>
    <row r="30" spans="3:7" x14ac:dyDescent="0.25">
      <c r="D30" s="11">
        <v>530</v>
      </c>
      <c r="E30" s="11">
        <f t="shared" si="0"/>
        <v>8.8333333333333339</v>
      </c>
      <c r="F30" s="11">
        <v>172.98022125377139</v>
      </c>
      <c r="G30" s="11">
        <v>28.015472694149555</v>
      </c>
    </row>
    <row r="31" spans="3:7" x14ac:dyDescent="0.25">
      <c r="D31" s="11">
        <v>550</v>
      </c>
      <c r="E31" s="11">
        <f t="shared" si="0"/>
        <v>9.1666666666666661</v>
      </c>
      <c r="F31" s="11">
        <v>77.400148846440075</v>
      </c>
      <c r="G31" s="11">
        <v>3.2377914353964163</v>
      </c>
    </row>
    <row r="32" spans="3:7" x14ac:dyDescent="0.25">
      <c r="D32" s="11">
        <v>570</v>
      </c>
      <c r="E32" s="11">
        <f t="shared" si="0"/>
        <v>9.5</v>
      </c>
      <c r="F32" s="11">
        <v>91.407678244972587</v>
      </c>
      <c r="G32" s="11">
        <v>14.028270118264647</v>
      </c>
    </row>
    <row r="33" spans="4:7" x14ac:dyDescent="0.25">
      <c r="D33" s="11">
        <v>590</v>
      </c>
      <c r="E33" s="11">
        <f t="shared" si="0"/>
        <v>9.8333333333333339</v>
      </c>
      <c r="F33" s="11">
        <v>48.428942058230042</v>
      </c>
      <c r="G33" s="11">
        <v>38.581720790098913</v>
      </c>
    </row>
    <row r="34" spans="4:7" x14ac:dyDescent="0.25">
      <c r="D34" s="11">
        <v>610</v>
      </c>
      <c r="E34" s="11">
        <f t="shared" si="0"/>
        <v>10.166666666666666</v>
      </c>
      <c r="F34" s="11">
        <v>71.106094808126414</v>
      </c>
      <c r="G34" s="11">
        <v>8.140269332384678</v>
      </c>
    </row>
    <row r="35" spans="4:7" x14ac:dyDescent="0.25">
      <c r="D35" s="11">
        <v>630</v>
      </c>
      <c r="E35" s="11">
        <f t="shared" si="0"/>
        <v>10.5</v>
      </c>
      <c r="F35" s="11">
        <v>48.979591836734699</v>
      </c>
      <c r="G35" s="11">
        <v>25.972957432787272</v>
      </c>
    </row>
    <row r="36" spans="4:7" x14ac:dyDescent="0.25">
      <c r="D36" s="11">
        <v>650</v>
      </c>
      <c r="E36" s="11">
        <f t="shared" si="0"/>
        <v>10.833333333333334</v>
      </c>
      <c r="F36" s="11">
        <v>162.27758007117438</v>
      </c>
      <c r="G36" s="11">
        <v>16.87290962719905</v>
      </c>
    </row>
    <row r="37" spans="4:7" x14ac:dyDescent="0.25">
      <c r="D37" s="11">
        <v>670</v>
      </c>
      <c r="E37" s="11">
        <f t="shared" si="0"/>
        <v>11.166666666666666</v>
      </c>
      <c r="F37" s="11">
        <v>73.658927141713392</v>
      </c>
      <c r="G37" s="11">
        <v>8.0729446579007771</v>
      </c>
    </row>
    <row r="38" spans="4:7" x14ac:dyDescent="0.25">
      <c r="D38" s="11">
        <v>690</v>
      </c>
      <c r="E38" s="11">
        <f t="shared" si="0"/>
        <v>11.5</v>
      </c>
      <c r="F38" s="11">
        <v>46.085672082717863</v>
      </c>
      <c r="G38" s="11">
        <v>26.137327600762472</v>
      </c>
    </row>
    <row r="39" spans="4:7" x14ac:dyDescent="0.25">
      <c r="D39" s="11">
        <v>710</v>
      </c>
      <c r="E39" s="11">
        <f t="shared" si="0"/>
        <v>11.833333333333334</v>
      </c>
      <c r="F39" s="11">
        <v>59.389606818806719</v>
      </c>
      <c r="G39" s="11">
        <v>26.562692523063717</v>
      </c>
    </row>
    <row r="40" spans="4:7" x14ac:dyDescent="0.25">
      <c r="D40" s="11">
        <v>730</v>
      </c>
      <c r="E40" s="11">
        <f t="shared" si="0"/>
        <v>12.166666666666666</v>
      </c>
      <c r="F40" s="11">
        <v>82.269503546099301</v>
      </c>
      <c r="G40" s="11">
        <v>6.6684478517542631</v>
      </c>
    </row>
    <row r="41" spans="4:7" x14ac:dyDescent="0.25">
      <c r="D41" s="11">
        <v>750</v>
      </c>
      <c r="E41" s="11">
        <f t="shared" si="0"/>
        <v>12.5</v>
      </c>
      <c r="F41" s="11">
        <v>74.363992172211354</v>
      </c>
      <c r="G41" s="11">
        <v>8.9683440591789108</v>
      </c>
    </row>
    <row r="42" spans="4:7" x14ac:dyDescent="0.25">
      <c r="D42" s="11">
        <v>770</v>
      </c>
      <c r="E42" s="11">
        <f t="shared" si="0"/>
        <v>12.833333333333334</v>
      </c>
      <c r="F42" s="11">
        <v>90.588827377956704</v>
      </c>
      <c r="G42" s="11">
        <v>1.8787433970663059</v>
      </c>
    </row>
    <row r="43" spans="4:7" x14ac:dyDescent="0.25">
      <c r="D43" s="11">
        <v>790</v>
      </c>
      <c r="E43" s="11">
        <f t="shared" si="0"/>
        <v>13.166666666666666</v>
      </c>
      <c r="F43" s="11">
        <v>70.329670329670336</v>
      </c>
      <c r="G43" s="11">
        <v>24.730627798487959</v>
      </c>
    </row>
    <row r="44" spans="4:7" x14ac:dyDescent="0.25">
      <c r="D44" s="11">
        <v>810</v>
      </c>
      <c r="E44" s="11">
        <f t="shared" si="0"/>
        <v>13.5</v>
      </c>
      <c r="F44" s="11">
        <v>107.78443113772458</v>
      </c>
      <c r="G44" s="11">
        <v>14.687113542537373</v>
      </c>
    </row>
    <row r="45" spans="4:7" x14ac:dyDescent="0.25">
      <c r="D45" s="11">
        <v>830</v>
      </c>
      <c r="E45" s="11">
        <f t="shared" si="0"/>
        <v>13.833333333333334</v>
      </c>
      <c r="F45" s="11">
        <v>33.889602053915276</v>
      </c>
      <c r="G45" s="11">
        <v>12.148796093961082</v>
      </c>
    </row>
    <row r="46" spans="4:7" x14ac:dyDescent="0.25">
      <c r="D46" s="11">
        <v>850</v>
      </c>
      <c r="E46" s="11">
        <f t="shared" si="0"/>
        <v>14.166666666666666</v>
      </c>
      <c r="F46" s="11">
        <v>94.170403587443971</v>
      </c>
      <c r="G46" s="11">
        <v>9.5054978503428806</v>
      </c>
    </row>
  </sheetData>
  <mergeCells count="2">
    <mergeCell ref="A1:B1"/>
    <mergeCell ref="D1:G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workbookViewId="0">
      <selection activeCell="A58" sqref="A58"/>
    </sheetView>
  </sheetViews>
  <sheetFormatPr baseColWidth="10" defaultRowHeight="15" x14ac:dyDescent="0.25"/>
  <sheetData>
    <row r="1" spans="1:1" x14ac:dyDescent="0.25">
      <c r="A1" s="62" t="s">
        <v>154</v>
      </c>
    </row>
    <row r="9" spans="1:1" x14ac:dyDescent="0.25">
      <c r="A9" s="62" t="s">
        <v>153</v>
      </c>
    </row>
    <row r="20" spans="1:1" x14ac:dyDescent="0.25">
      <c r="A20" s="62" t="s">
        <v>152</v>
      </c>
    </row>
    <row r="32" spans="1:1" x14ac:dyDescent="0.25">
      <c r="A32" s="62" t="s">
        <v>151</v>
      </c>
    </row>
    <row r="44" spans="1:1" x14ac:dyDescent="0.25">
      <c r="A44" s="62" t="s">
        <v>155</v>
      </c>
    </row>
    <row r="58" spans="1:4" ht="15.75" x14ac:dyDescent="0.25">
      <c r="A58" s="62" t="s">
        <v>156</v>
      </c>
      <c r="B58" s="49"/>
      <c r="C58" s="49"/>
      <c r="D58" s="4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A2" sqref="A2:B2"/>
    </sheetView>
  </sheetViews>
  <sheetFormatPr baseColWidth="10" defaultRowHeight="15" x14ac:dyDescent="0.25"/>
  <sheetData>
    <row r="1" spans="1:2" x14ac:dyDescent="0.25">
      <c r="A1" s="53" t="s">
        <v>27</v>
      </c>
      <c r="B1" s="53"/>
    </row>
    <row r="2" spans="1:2" x14ac:dyDescent="0.25">
      <c r="A2" s="24" t="s">
        <v>5</v>
      </c>
      <c r="B2" s="24" t="s">
        <v>28</v>
      </c>
    </row>
    <row r="3" spans="1:2" x14ac:dyDescent="0.25">
      <c r="A3" s="12">
        <v>27.128363050000001</v>
      </c>
      <c r="B3" s="12">
        <v>-79.847419149999993</v>
      </c>
    </row>
    <row r="4" spans="1:2" x14ac:dyDescent="0.25">
      <c r="A4" s="12">
        <v>207.7033041</v>
      </c>
      <c r="B4" s="12">
        <v>-31.122766609999999</v>
      </c>
    </row>
    <row r="5" spans="1:2" x14ac:dyDescent="0.25">
      <c r="A5" s="12">
        <v>220.0463039</v>
      </c>
      <c r="B5" s="12">
        <v>-18.499625269999999</v>
      </c>
    </row>
    <row r="6" spans="1:2" x14ac:dyDescent="0.25">
      <c r="A6" s="12">
        <v>69.570827339999994</v>
      </c>
      <c r="B6" s="12">
        <v>-91.171280999999993</v>
      </c>
    </row>
    <row r="7" spans="1:2" x14ac:dyDescent="0.25">
      <c r="A7" s="12">
        <v>-2.4506904999999999</v>
      </c>
      <c r="B7" s="12">
        <v>-98.084139480000005</v>
      </c>
    </row>
    <row r="8" spans="1:2" x14ac:dyDescent="0.25">
      <c r="A8" s="12">
        <v>433.15787310000002</v>
      </c>
      <c r="B8" s="12">
        <v>-100</v>
      </c>
    </row>
    <row r="9" spans="1:2" x14ac:dyDescent="0.25">
      <c r="A9" s="12">
        <v>128.70805329999999</v>
      </c>
      <c r="B9" s="12">
        <v>-94.465857589999999</v>
      </c>
    </row>
    <row r="10" spans="1:2" x14ac:dyDescent="0.25">
      <c r="A10" s="12">
        <v>12.39274758</v>
      </c>
      <c r="B10" s="12">
        <v>-94.556722870000002</v>
      </c>
    </row>
    <row r="11" spans="1:2" x14ac:dyDescent="0.25">
      <c r="A11" s="12">
        <v>125.14944389999999</v>
      </c>
      <c r="B11" s="12">
        <v>-89.951114259999997</v>
      </c>
    </row>
    <row r="12" spans="1:2" x14ac:dyDescent="0.25">
      <c r="A12" s="12">
        <v>134.88396829999999</v>
      </c>
      <c r="B12" s="12">
        <v>-74.907929260000003</v>
      </c>
    </row>
    <row r="13" spans="1:2" x14ac:dyDescent="0.25">
      <c r="A13" s="12">
        <v>81.668633389999997</v>
      </c>
      <c r="B13" s="12">
        <v>-100</v>
      </c>
    </row>
    <row r="14" spans="1:2" x14ac:dyDescent="0.25">
      <c r="A14" s="12">
        <v>205.94285120000001</v>
      </c>
      <c r="B14" s="12">
        <v>100.3853543</v>
      </c>
    </row>
    <row r="15" spans="1:2" x14ac:dyDescent="0.25">
      <c r="A15" s="12">
        <v>321.6542695</v>
      </c>
      <c r="B15" s="12">
        <v>23.46267357</v>
      </c>
    </row>
    <row r="16" spans="1:2" x14ac:dyDescent="0.25">
      <c r="A16" s="12">
        <v>225.7408543</v>
      </c>
      <c r="B16" s="12"/>
    </row>
    <row r="17" spans="1:2" x14ac:dyDescent="0.25">
      <c r="A17" s="12">
        <v>58.78224977</v>
      </c>
      <c r="B17" s="12"/>
    </row>
    <row r="18" spans="1:2" x14ac:dyDescent="0.25">
      <c r="A18" s="12">
        <v>108.02899189999999</v>
      </c>
      <c r="B18" s="12"/>
    </row>
    <row r="19" spans="1:2" x14ac:dyDescent="0.25">
      <c r="A19" s="12">
        <v>3.9921219419999998</v>
      </c>
      <c r="B19" s="12"/>
    </row>
  </sheetData>
  <mergeCells count="1">
    <mergeCell ref="A1:B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"/>
    </sheetView>
  </sheetViews>
  <sheetFormatPr baseColWidth="10" defaultRowHeight="15" x14ac:dyDescent="0.25"/>
  <sheetData>
    <row r="1" spans="1:4" ht="17.25" x14ac:dyDescent="0.25">
      <c r="A1" s="52" t="s">
        <v>131</v>
      </c>
      <c r="B1" s="52"/>
      <c r="C1" s="52"/>
      <c r="D1" s="52"/>
    </row>
    <row r="2" spans="1:4" x14ac:dyDescent="0.25">
      <c r="A2" s="7" t="s">
        <v>108</v>
      </c>
      <c r="B2" s="7" t="s">
        <v>109</v>
      </c>
      <c r="C2" s="7" t="s">
        <v>110</v>
      </c>
      <c r="D2" s="7" t="s">
        <v>111</v>
      </c>
    </row>
    <row r="3" spans="1:4" x14ac:dyDescent="0.25">
      <c r="A3" s="18">
        <v>71</v>
      </c>
      <c r="B3" s="18">
        <v>81</v>
      </c>
      <c r="C3" s="18">
        <v>79</v>
      </c>
      <c r="D3" s="18">
        <v>89</v>
      </c>
    </row>
    <row r="4" spans="1:4" x14ac:dyDescent="0.25">
      <c r="A4" s="18">
        <v>72</v>
      </c>
      <c r="B4" s="18">
        <v>108</v>
      </c>
      <c r="C4" s="18">
        <v>61</v>
      </c>
      <c r="D4" s="18">
        <v>79</v>
      </c>
    </row>
    <row r="5" spans="1:4" x14ac:dyDescent="0.25">
      <c r="A5" s="18">
        <v>60</v>
      </c>
      <c r="B5" s="18">
        <v>61</v>
      </c>
      <c r="C5" s="18">
        <v>70</v>
      </c>
      <c r="D5" s="18">
        <v>62</v>
      </c>
    </row>
    <row r="6" spans="1:4" x14ac:dyDescent="0.25">
      <c r="A6" s="18">
        <v>72</v>
      </c>
      <c r="B6" s="18">
        <v>55</v>
      </c>
      <c r="C6" s="18">
        <v>85</v>
      </c>
      <c r="D6" s="18">
        <v>83</v>
      </c>
    </row>
    <row r="7" spans="1:4" x14ac:dyDescent="0.25">
      <c r="A7" s="18">
        <v>98</v>
      </c>
      <c r="B7" s="18">
        <v>64</v>
      </c>
      <c r="C7" s="18">
        <v>61</v>
      </c>
      <c r="D7" s="18">
        <v>67</v>
      </c>
    </row>
    <row r="8" spans="1:4" x14ac:dyDescent="0.25">
      <c r="A8" s="18">
        <v>87</v>
      </c>
      <c r="B8" s="18">
        <v>102</v>
      </c>
      <c r="C8" s="18">
        <v>72</v>
      </c>
      <c r="D8" s="18">
        <v>76</v>
      </c>
    </row>
    <row r="9" spans="1:4" x14ac:dyDescent="0.25">
      <c r="A9" s="18">
        <v>108</v>
      </c>
      <c r="B9" s="18">
        <v>72</v>
      </c>
      <c r="C9" s="18">
        <v>61</v>
      </c>
      <c r="D9" s="18">
        <v>89</v>
      </c>
    </row>
    <row r="10" spans="1:4" x14ac:dyDescent="0.25">
      <c r="A10" s="18">
        <v>85</v>
      </c>
      <c r="B10" s="18">
        <v>79</v>
      </c>
      <c r="C10" s="18">
        <v>87</v>
      </c>
      <c r="D10" s="18">
        <v>95</v>
      </c>
    </row>
    <row r="11" spans="1:4" x14ac:dyDescent="0.25">
      <c r="A11" s="18">
        <v>105</v>
      </c>
      <c r="B11" s="18">
        <v>87</v>
      </c>
      <c r="C11" s="18">
        <v>75</v>
      </c>
      <c r="D11" s="18">
        <v>98</v>
      </c>
    </row>
    <row r="12" spans="1:4" x14ac:dyDescent="0.25">
      <c r="A12" s="18">
        <v>90</v>
      </c>
      <c r="B12" s="18"/>
      <c r="C12" s="18">
        <v>87</v>
      </c>
      <c r="D12" s="18">
        <v>72</v>
      </c>
    </row>
  </sheetData>
  <mergeCells count="1">
    <mergeCell ref="A1:D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sqref="A1:D1"/>
    </sheetView>
  </sheetViews>
  <sheetFormatPr baseColWidth="10" defaultRowHeight="15" x14ac:dyDescent="0.25"/>
  <sheetData>
    <row r="1" spans="1:4" ht="17.25" x14ac:dyDescent="0.25">
      <c r="A1" s="52" t="s">
        <v>132</v>
      </c>
      <c r="B1" s="54"/>
      <c r="C1" s="54"/>
      <c r="D1" s="54"/>
    </row>
    <row r="2" spans="1:4" x14ac:dyDescent="0.25">
      <c r="A2" s="52" t="s">
        <v>112</v>
      </c>
      <c r="B2" s="52"/>
      <c r="C2" s="52" t="s">
        <v>113</v>
      </c>
      <c r="D2" s="52"/>
    </row>
    <row r="3" spans="1:4" ht="17.25" x14ac:dyDescent="0.25">
      <c r="A3" s="1" t="s">
        <v>116</v>
      </c>
      <c r="B3" s="1" t="s">
        <v>117</v>
      </c>
      <c r="C3" s="1" t="s">
        <v>116</v>
      </c>
      <c r="D3" s="1" t="s">
        <v>117</v>
      </c>
    </row>
    <row r="4" spans="1:4" x14ac:dyDescent="0.25">
      <c r="A4" s="18">
        <v>17</v>
      </c>
      <c r="B4" s="18">
        <v>40</v>
      </c>
      <c r="C4" s="18">
        <v>28</v>
      </c>
      <c r="D4" s="18">
        <v>0</v>
      </c>
    </row>
    <row r="5" spans="1:4" x14ac:dyDescent="0.25">
      <c r="A5" s="18">
        <v>22</v>
      </c>
      <c r="B5" s="18">
        <v>37</v>
      </c>
      <c r="C5" s="18">
        <v>31</v>
      </c>
      <c r="D5" s="18">
        <v>0</v>
      </c>
    </row>
    <row r="6" spans="1:4" x14ac:dyDescent="0.25">
      <c r="A6" s="18">
        <v>14</v>
      </c>
      <c r="B6" s="18">
        <v>45</v>
      </c>
      <c r="C6" s="18">
        <v>33</v>
      </c>
      <c r="D6" s="18">
        <v>0</v>
      </c>
    </row>
    <row r="7" spans="1:4" x14ac:dyDescent="0.25">
      <c r="A7" s="18">
        <v>22</v>
      </c>
      <c r="B7" s="18">
        <v>40</v>
      </c>
      <c r="C7" s="18">
        <v>27</v>
      </c>
      <c r="D7" s="18">
        <v>7</v>
      </c>
    </row>
    <row r="8" spans="1:4" x14ac:dyDescent="0.25">
      <c r="A8" s="18">
        <v>12</v>
      </c>
      <c r="B8" s="18">
        <v>45</v>
      </c>
      <c r="C8" s="18">
        <v>23</v>
      </c>
      <c r="D8" s="18">
        <v>1</v>
      </c>
    </row>
    <row r="9" spans="1:4" x14ac:dyDescent="0.25">
      <c r="A9" s="18">
        <v>27</v>
      </c>
      <c r="B9" s="18">
        <v>38</v>
      </c>
      <c r="C9" s="18">
        <v>34</v>
      </c>
      <c r="D9" s="18">
        <v>0</v>
      </c>
    </row>
    <row r="10" spans="1:4" x14ac:dyDescent="0.25">
      <c r="A10" s="18">
        <v>31</v>
      </c>
      <c r="B10" s="18">
        <v>41</v>
      </c>
      <c r="C10" s="18">
        <v>31</v>
      </c>
      <c r="D10" s="18">
        <v>1</v>
      </c>
    </row>
    <row r="11" spans="1:4" x14ac:dyDescent="0.25">
      <c r="A11" s="18">
        <v>27</v>
      </c>
      <c r="B11" s="18">
        <v>56</v>
      </c>
      <c r="C11" s="18">
        <v>33</v>
      </c>
      <c r="D11" s="18">
        <v>10</v>
      </c>
    </row>
    <row r="12" spans="1:4" x14ac:dyDescent="0.25">
      <c r="A12" s="18">
        <v>14</v>
      </c>
      <c r="B12" s="18">
        <v>27</v>
      </c>
      <c r="C12" s="18">
        <v>16</v>
      </c>
      <c r="D12" s="18">
        <v>7</v>
      </c>
    </row>
    <row r="13" spans="1:4" x14ac:dyDescent="0.25">
      <c r="A13" s="18">
        <v>5</v>
      </c>
      <c r="B13" s="18">
        <v>8</v>
      </c>
      <c r="C13" s="18">
        <v>17</v>
      </c>
      <c r="D13" s="18">
        <v>7</v>
      </c>
    </row>
    <row r="14" spans="1:4" x14ac:dyDescent="0.25">
      <c r="A14" s="18">
        <v>7</v>
      </c>
      <c r="B14" s="18">
        <v>18</v>
      </c>
    </row>
    <row r="15" spans="1:4" x14ac:dyDescent="0.25">
      <c r="A15" s="18">
        <v>3</v>
      </c>
      <c r="B15" s="18">
        <v>8</v>
      </c>
      <c r="C15" s="18"/>
      <c r="D15" s="18"/>
    </row>
    <row r="16" spans="1:4" x14ac:dyDescent="0.25">
      <c r="A16" s="18">
        <v>10</v>
      </c>
      <c r="B16" s="18">
        <v>34</v>
      </c>
    </row>
    <row r="17" spans="1:4" x14ac:dyDescent="0.25">
      <c r="A17" s="18">
        <v>18</v>
      </c>
      <c r="B17" s="18">
        <v>33</v>
      </c>
    </row>
    <row r="18" spans="1:4" x14ac:dyDescent="0.25">
      <c r="A18" s="18">
        <v>21</v>
      </c>
      <c r="B18" s="18">
        <v>60</v>
      </c>
      <c r="C18" s="18"/>
      <c r="D18" s="18"/>
    </row>
    <row r="19" spans="1:4" x14ac:dyDescent="0.25">
      <c r="A19" s="18">
        <v>19</v>
      </c>
      <c r="B19" s="18">
        <v>39</v>
      </c>
      <c r="C19" s="18"/>
      <c r="D19" s="18"/>
    </row>
  </sheetData>
  <mergeCells count="3">
    <mergeCell ref="A1:D1"/>
    <mergeCell ref="A2:B2"/>
    <mergeCell ref="C2:D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D20" sqref="D20"/>
    </sheetView>
  </sheetViews>
  <sheetFormatPr baseColWidth="10" defaultRowHeight="15" x14ac:dyDescent="0.25"/>
  <cols>
    <col min="4" max="4" width="22.42578125" customWidth="1"/>
    <col min="5" max="5" width="19.28515625" customWidth="1"/>
    <col min="10" max="10" width="22" customWidth="1"/>
    <col min="11" max="11" width="20.5703125" customWidth="1"/>
  </cols>
  <sheetData>
    <row r="1" spans="1:11" x14ac:dyDescent="0.25">
      <c r="A1" s="52" t="s">
        <v>114</v>
      </c>
      <c r="B1" s="52"/>
      <c r="C1" s="52"/>
      <c r="D1" s="52"/>
      <c r="E1" s="52"/>
      <c r="G1" s="52" t="s">
        <v>115</v>
      </c>
      <c r="H1" s="52"/>
      <c r="I1" s="52"/>
      <c r="J1" s="52"/>
      <c r="K1" s="52"/>
    </row>
    <row r="2" spans="1:11" ht="17.25" x14ac:dyDescent="0.25">
      <c r="A2" s="22" t="s">
        <v>133</v>
      </c>
      <c r="B2" s="22" t="s">
        <v>134</v>
      </c>
      <c r="C2" s="22" t="s">
        <v>135</v>
      </c>
      <c r="D2" s="22" t="s">
        <v>136</v>
      </c>
      <c r="E2" s="22" t="s">
        <v>137</v>
      </c>
      <c r="F2" s="23"/>
      <c r="G2" s="22" t="s">
        <v>133</v>
      </c>
      <c r="H2" s="22" t="s">
        <v>134</v>
      </c>
      <c r="I2" s="22" t="s">
        <v>135</v>
      </c>
      <c r="J2" s="22" t="s">
        <v>136</v>
      </c>
      <c r="K2" s="22" t="s">
        <v>137</v>
      </c>
    </row>
    <row r="3" spans="1:11" x14ac:dyDescent="0.25">
      <c r="A3" s="12">
        <v>1.36</v>
      </c>
      <c r="B3" s="12">
        <v>1.44</v>
      </c>
      <c r="C3" s="12">
        <v>1.69</v>
      </c>
      <c r="D3" s="12">
        <v>1.17</v>
      </c>
      <c r="E3" s="12">
        <v>1.25</v>
      </c>
      <c r="F3" s="11"/>
      <c r="G3" s="12">
        <v>0.82916666699999997</v>
      </c>
      <c r="H3" s="12">
        <v>2.4066265059999998</v>
      </c>
      <c r="I3" s="12">
        <v>0</v>
      </c>
      <c r="J3" s="12">
        <v>2.5883408370000001</v>
      </c>
      <c r="K3" s="12">
        <v>4.5888096129999996</v>
      </c>
    </row>
    <row r="4" spans="1:11" x14ac:dyDescent="0.25">
      <c r="A4" s="12">
        <v>1.45</v>
      </c>
      <c r="B4" s="12">
        <v>1.1000000000000001</v>
      </c>
      <c r="C4" s="12">
        <v>1.23</v>
      </c>
      <c r="D4" s="12">
        <v>1.03</v>
      </c>
      <c r="E4" s="12">
        <v>1.34</v>
      </c>
      <c r="F4" s="11"/>
      <c r="G4" s="12">
        <v>0.898058252</v>
      </c>
      <c r="H4" s="12">
        <v>2.4908814590000001</v>
      </c>
      <c r="I4" s="12">
        <v>2.8272251310000001</v>
      </c>
      <c r="J4" s="12">
        <v>0.39905833699999999</v>
      </c>
      <c r="K4" s="12">
        <v>0.27302423100000001</v>
      </c>
    </row>
    <row r="5" spans="1:11" x14ac:dyDescent="0.25">
      <c r="A5" s="12">
        <v>1.23</v>
      </c>
      <c r="B5" s="12">
        <v>1.1299999999999999</v>
      </c>
      <c r="C5" s="12">
        <v>1.25</v>
      </c>
      <c r="D5" s="12">
        <v>1.1599999999999999</v>
      </c>
      <c r="E5" s="12">
        <v>1.59</v>
      </c>
      <c r="F5" s="11"/>
      <c r="G5" s="12">
        <v>2.1875</v>
      </c>
      <c r="H5" s="12">
        <v>0.64622545799999997</v>
      </c>
      <c r="I5" s="12">
        <v>1.2065868259999999</v>
      </c>
      <c r="J5" s="12">
        <v>0</v>
      </c>
      <c r="K5" s="12">
        <v>15.823333330000001</v>
      </c>
    </row>
    <row r="6" spans="1:11" x14ac:dyDescent="0.25">
      <c r="A6" s="12">
        <v>1.41</v>
      </c>
      <c r="B6" s="12">
        <v>1.27</v>
      </c>
      <c r="C6" s="12">
        <v>1.52</v>
      </c>
      <c r="D6" s="12">
        <v>1.19</v>
      </c>
      <c r="E6" s="12">
        <v>1</v>
      </c>
      <c r="F6" s="11"/>
      <c r="G6" s="12">
        <v>9.2505854999999998E-2</v>
      </c>
      <c r="H6" s="12">
        <v>1.910493827</v>
      </c>
      <c r="I6" s="12">
        <v>5.9234567900000004</v>
      </c>
      <c r="J6" s="12">
        <v>3.0933908049999999</v>
      </c>
      <c r="K6" s="12">
        <v>0</v>
      </c>
    </row>
    <row r="7" spans="1:11" x14ac:dyDescent="0.25">
      <c r="A7" s="12">
        <v>1.48</v>
      </c>
      <c r="B7" s="12">
        <v>1.32</v>
      </c>
      <c r="C7" s="12">
        <v>1.4</v>
      </c>
      <c r="D7" s="12">
        <v>1.59</v>
      </c>
      <c r="E7" s="12">
        <v>1.08</v>
      </c>
      <c r="F7" s="11"/>
      <c r="G7" s="12">
        <v>0.61662530999999998</v>
      </c>
      <c r="H7" s="12">
        <v>7.6439237530000002</v>
      </c>
      <c r="I7" s="12">
        <v>1.043417367</v>
      </c>
      <c r="J7" s="12">
        <v>0.13793103400000001</v>
      </c>
      <c r="K7" s="12">
        <v>0</v>
      </c>
    </row>
    <row r="8" spans="1:11" x14ac:dyDescent="0.25">
      <c r="A8" s="12">
        <v>1.24</v>
      </c>
      <c r="B8" s="12">
        <v>1.6</v>
      </c>
      <c r="C8" s="12">
        <v>1.37</v>
      </c>
      <c r="D8" s="12">
        <v>1.1599999999999999</v>
      </c>
      <c r="E8" s="12">
        <v>1.1399999999999999</v>
      </c>
      <c r="F8" s="11"/>
      <c r="G8" s="12">
        <v>0</v>
      </c>
      <c r="H8" s="12">
        <v>4.5107033640000003</v>
      </c>
      <c r="I8" s="12">
        <v>6.4318181819999998</v>
      </c>
      <c r="J8" s="12">
        <v>0.76412429400000004</v>
      </c>
      <c r="K8" s="12">
        <v>2.9562146889999998</v>
      </c>
    </row>
    <row r="9" spans="1:11" x14ac:dyDescent="0.25">
      <c r="A9" s="12">
        <v>1.05</v>
      </c>
      <c r="B9" s="12">
        <v>1.55</v>
      </c>
      <c r="C9" s="12">
        <v>1.38</v>
      </c>
      <c r="D9" s="12">
        <v>1.1599999999999999</v>
      </c>
      <c r="E9" s="12"/>
      <c r="F9" s="11"/>
      <c r="G9" s="12">
        <v>0</v>
      </c>
      <c r="H9" s="12">
        <v>5.6537171769999999</v>
      </c>
      <c r="I9" s="12">
        <v>3.5538461539999999</v>
      </c>
      <c r="J9" s="12">
        <v>0.36440677999999999</v>
      </c>
      <c r="K9" s="12">
        <v>0.85147058799999997</v>
      </c>
    </row>
    <row r="10" spans="1:11" x14ac:dyDescent="0.25">
      <c r="A10" s="12">
        <v>1.52</v>
      </c>
      <c r="B10" s="12">
        <v>1.63</v>
      </c>
      <c r="C10" s="12">
        <v>1.52</v>
      </c>
      <c r="D10" s="12">
        <v>1.1599999999999999</v>
      </c>
      <c r="E10" s="12"/>
      <c r="F10" s="11"/>
      <c r="G10" s="12">
        <v>5.4584775089999997</v>
      </c>
      <c r="H10" s="12">
        <v>0.63344051400000001</v>
      </c>
      <c r="I10" s="12">
        <v>10.50778816</v>
      </c>
      <c r="J10" s="12">
        <v>12.47760164</v>
      </c>
      <c r="K10" s="12">
        <v>10.375472800000001</v>
      </c>
    </row>
    <row r="11" spans="1:11" x14ac:dyDescent="0.25">
      <c r="A11" s="12">
        <v>1.44</v>
      </c>
      <c r="B11" s="12">
        <v>1.34</v>
      </c>
      <c r="C11" s="12">
        <v>1.34</v>
      </c>
      <c r="D11" s="12"/>
      <c r="E11" s="12"/>
      <c r="F11" s="11"/>
      <c r="G11" s="12">
        <v>4.9242483830000001</v>
      </c>
      <c r="H11" s="12">
        <v>0</v>
      </c>
      <c r="I11" s="12"/>
      <c r="J11" s="12">
        <v>0.26218194099999997</v>
      </c>
      <c r="K11" s="12">
        <v>10.20287274</v>
      </c>
    </row>
    <row r="12" spans="1:11" x14ac:dyDescent="0.25">
      <c r="A12" s="12">
        <v>1.51</v>
      </c>
      <c r="B12" s="12">
        <v>1.34</v>
      </c>
      <c r="C12" s="12">
        <v>1.36</v>
      </c>
      <c r="D12" s="12"/>
      <c r="E12" s="12"/>
      <c r="F12" s="11"/>
      <c r="G12" s="12">
        <v>8.3382899629999994</v>
      </c>
      <c r="H12" s="12">
        <v>1.216032609</v>
      </c>
      <c r="I12" s="12"/>
      <c r="J12" s="12">
        <v>1.5992492149999999</v>
      </c>
      <c r="K12" s="12">
        <v>3.2215425290000002</v>
      </c>
    </row>
    <row r="13" spans="1:11" x14ac:dyDescent="0.25">
      <c r="A13" s="12">
        <v>1.44</v>
      </c>
      <c r="B13" s="12">
        <v>1.29</v>
      </c>
      <c r="C13" s="12"/>
      <c r="D13" s="12"/>
      <c r="E13" s="12"/>
      <c r="F13" s="11"/>
      <c r="G13" s="12">
        <v>8.6059701489999991</v>
      </c>
      <c r="H13" s="12">
        <v>7.7690077070000001</v>
      </c>
      <c r="I13" s="12"/>
      <c r="J13" s="12">
        <v>0</v>
      </c>
      <c r="K13" s="12">
        <v>6.0127589170000002</v>
      </c>
    </row>
    <row r="14" spans="1:11" x14ac:dyDescent="0.25">
      <c r="A14" s="12">
        <v>1.38</v>
      </c>
      <c r="B14" s="12">
        <v>1.32</v>
      </c>
      <c r="C14" s="12"/>
      <c r="D14" s="12"/>
      <c r="E14" s="12"/>
      <c r="F14" s="11"/>
      <c r="G14" s="12">
        <v>9.5456096450000008</v>
      </c>
      <c r="H14" s="12">
        <v>0.99710019100000002</v>
      </c>
      <c r="I14" s="12"/>
      <c r="J14" s="12"/>
      <c r="K14" s="12">
        <v>3.535932635</v>
      </c>
    </row>
    <row r="15" spans="1:11" x14ac:dyDescent="0.25">
      <c r="A15" s="12">
        <v>1.42</v>
      </c>
      <c r="B15" s="12">
        <v>0.97</v>
      </c>
      <c r="C15" s="12"/>
      <c r="D15" s="12"/>
      <c r="E15" s="12"/>
      <c r="F15" s="11"/>
      <c r="G15" s="12">
        <v>5.0807926830000003</v>
      </c>
      <c r="H15" s="12">
        <v>4.3838292990000003</v>
      </c>
      <c r="I15" s="12"/>
      <c r="J15" s="12"/>
      <c r="K15" s="12">
        <v>4.1419725420000004</v>
      </c>
    </row>
    <row r="16" spans="1:11" x14ac:dyDescent="0.25">
      <c r="A16" s="12"/>
      <c r="B16" s="12">
        <v>0.95</v>
      </c>
      <c r="C16" s="12"/>
      <c r="D16" s="12"/>
      <c r="E16" s="12"/>
      <c r="F16" s="11"/>
      <c r="G16" s="12">
        <v>11.365950059999999</v>
      </c>
      <c r="H16" s="12">
        <v>3.9363354039999998</v>
      </c>
      <c r="I16" s="12"/>
      <c r="J16" s="12"/>
      <c r="K16" s="12">
        <v>1.1841272709999999</v>
      </c>
    </row>
    <row r="17" spans="1:11" x14ac:dyDescent="0.25">
      <c r="A17" s="12"/>
      <c r="B17" s="12">
        <v>1</v>
      </c>
      <c r="C17" s="12"/>
      <c r="D17" s="12"/>
      <c r="E17" s="12"/>
      <c r="F17" s="11"/>
      <c r="G17" s="12">
        <v>0.59439569800000003</v>
      </c>
      <c r="H17" s="12"/>
      <c r="I17" s="12"/>
      <c r="J17" s="12"/>
      <c r="K17" s="12"/>
    </row>
    <row r="18" spans="1:11" x14ac:dyDescent="0.25">
      <c r="A18" s="11"/>
      <c r="B18" s="11"/>
      <c r="C18" s="11"/>
      <c r="D18" s="11"/>
      <c r="E18" s="11"/>
      <c r="F18" s="11"/>
      <c r="G18" s="12">
        <v>1.0856741569999999</v>
      </c>
      <c r="H18" s="12"/>
      <c r="I18" s="12"/>
      <c r="J18" s="12"/>
      <c r="K18" s="12"/>
    </row>
    <row r="19" spans="1:11" x14ac:dyDescent="0.25">
      <c r="A19" s="11"/>
      <c r="B19" s="11"/>
      <c r="C19" s="11"/>
      <c r="D19" s="11"/>
      <c r="E19" s="11"/>
      <c r="F19" s="11"/>
      <c r="G19" s="12">
        <v>2.8769751999999999E-2</v>
      </c>
      <c r="H19" s="12"/>
      <c r="I19" s="12"/>
      <c r="J19" s="12"/>
      <c r="K19" s="12"/>
    </row>
    <row r="20" spans="1:11" x14ac:dyDescent="0.25">
      <c r="A20" s="11"/>
      <c r="B20" s="11"/>
      <c r="C20" s="11"/>
      <c r="D20" s="11"/>
      <c r="E20" s="11"/>
      <c r="F20" s="11"/>
      <c r="G20" s="12">
        <v>0</v>
      </c>
      <c r="H20" s="12"/>
      <c r="I20" s="12"/>
      <c r="J20" s="12"/>
      <c r="K20" s="12"/>
    </row>
    <row r="21" spans="1:11" x14ac:dyDescent="0.25">
      <c r="A21" s="11"/>
      <c r="B21" s="11"/>
      <c r="C21" s="11"/>
      <c r="D21" s="11"/>
      <c r="E21" s="11"/>
      <c r="F21" s="11"/>
      <c r="G21" s="12">
        <v>8.4961832059999995</v>
      </c>
      <c r="H21" s="12"/>
      <c r="I21" s="12"/>
      <c r="J21" s="12"/>
      <c r="K21" s="12"/>
    </row>
    <row r="22" spans="1:1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</sheetData>
  <mergeCells count="2">
    <mergeCell ref="A1:E1"/>
    <mergeCell ref="G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C2" sqref="C2:F2"/>
    </sheetView>
  </sheetViews>
  <sheetFormatPr baseColWidth="10" defaultRowHeight="15" x14ac:dyDescent="0.25"/>
  <sheetData>
    <row r="1" spans="1:6" x14ac:dyDescent="0.25">
      <c r="A1" s="52" t="s">
        <v>26</v>
      </c>
      <c r="B1" s="54"/>
      <c r="C1" s="54"/>
      <c r="D1" s="54"/>
      <c r="E1" s="54"/>
      <c r="F1" s="54"/>
    </row>
    <row r="2" spans="1:6" x14ac:dyDescent="0.25">
      <c r="A2" s="52" t="s">
        <v>4</v>
      </c>
      <c r="B2" s="52"/>
      <c r="C2" s="24" t="s">
        <v>138</v>
      </c>
      <c r="D2" s="24" t="s">
        <v>139</v>
      </c>
      <c r="E2" s="24" t="s">
        <v>31</v>
      </c>
      <c r="F2" s="24" t="s">
        <v>28</v>
      </c>
    </row>
    <row r="3" spans="1:6" x14ac:dyDescent="0.25">
      <c r="A3" s="5" t="s">
        <v>29</v>
      </c>
      <c r="B3" s="5" t="s">
        <v>30</v>
      </c>
      <c r="C3" s="54" t="s">
        <v>29</v>
      </c>
      <c r="D3" s="54"/>
      <c r="E3" s="54"/>
      <c r="F3" s="54"/>
    </row>
    <row r="4" spans="1:6" x14ac:dyDescent="0.25">
      <c r="A4" s="12">
        <v>3.7316474550000001</v>
      </c>
      <c r="B4" s="12">
        <v>9.66340106</v>
      </c>
      <c r="C4" s="12">
        <v>29.381895579999998</v>
      </c>
      <c r="D4" s="12">
        <v>5.7252572830000004</v>
      </c>
      <c r="E4" s="12">
        <v>5.3278145700000001</v>
      </c>
      <c r="F4" s="12">
        <v>0</v>
      </c>
    </row>
    <row r="5" spans="1:6" x14ac:dyDescent="0.25">
      <c r="A5" s="12">
        <v>3.5303894140000001</v>
      </c>
      <c r="B5" s="12">
        <v>21.690982869999999</v>
      </c>
      <c r="C5" s="12">
        <v>2.3468353909999999</v>
      </c>
      <c r="D5" s="12">
        <v>24.02272293</v>
      </c>
      <c r="E5" s="12">
        <v>7.0851063830000003</v>
      </c>
      <c r="F5" s="12">
        <v>6.1222527470000001</v>
      </c>
    </row>
    <row r="6" spans="1:6" x14ac:dyDescent="0.25">
      <c r="A6" s="12">
        <v>2.2502747099999998</v>
      </c>
      <c r="B6" s="12">
        <v>9.1029106189999993</v>
      </c>
      <c r="C6" s="12">
        <v>2.4360560320000002</v>
      </c>
      <c r="D6" s="12">
        <v>33.448608470000003</v>
      </c>
      <c r="E6" s="12">
        <v>18.358974360000001</v>
      </c>
      <c r="F6" s="12">
        <v>0.52599388400000002</v>
      </c>
    </row>
    <row r="7" spans="1:6" x14ac:dyDescent="0.25">
      <c r="A7" s="12">
        <v>0</v>
      </c>
      <c r="B7" s="12">
        <v>26.003193929999998</v>
      </c>
      <c r="C7" s="12">
        <v>1.7093383360000001</v>
      </c>
      <c r="D7" s="12">
        <v>51.043650890000002</v>
      </c>
      <c r="E7" s="12">
        <v>3.5740740739999999</v>
      </c>
      <c r="F7" s="12">
        <v>0</v>
      </c>
    </row>
    <row r="8" spans="1:6" x14ac:dyDescent="0.25">
      <c r="A8" s="12">
        <v>0</v>
      </c>
      <c r="B8" s="12">
        <v>25.678834590000001</v>
      </c>
      <c r="C8" s="12">
        <v>0.80910850899999998</v>
      </c>
      <c r="D8" s="12">
        <v>34.947445029999997</v>
      </c>
      <c r="E8" s="12">
        <v>4.2244655580000003</v>
      </c>
      <c r="F8" s="12">
        <v>0</v>
      </c>
    </row>
    <row r="9" spans="1:6" x14ac:dyDescent="0.25">
      <c r="A9" s="12">
        <v>5.1726633929999997</v>
      </c>
      <c r="B9" s="12">
        <v>12.94446486</v>
      </c>
      <c r="C9" s="12">
        <v>11.33858268</v>
      </c>
      <c r="D9" s="12">
        <v>14.459663620000001</v>
      </c>
      <c r="E9" s="12">
        <v>14.390510949999999</v>
      </c>
      <c r="F9" s="12">
        <v>0</v>
      </c>
    </row>
    <row r="10" spans="1:6" x14ac:dyDescent="0.25">
      <c r="A10" s="12">
        <v>0</v>
      </c>
      <c r="B10" s="12">
        <v>0.29898066299999998</v>
      </c>
      <c r="C10" s="12">
        <v>16.480923610000001</v>
      </c>
      <c r="D10" s="12">
        <v>17.64770862</v>
      </c>
      <c r="E10" s="12">
        <v>8.1746987949999994</v>
      </c>
      <c r="F10" s="12">
        <v>0</v>
      </c>
    </row>
    <row r="11" spans="1:6" x14ac:dyDescent="0.25">
      <c r="A11" s="12">
        <v>14.37732199</v>
      </c>
      <c r="B11" s="12">
        <v>12.607335190000001</v>
      </c>
      <c r="C11" s="12">
        <v>3.1189131040000002</v>
      </c>
      <c r="D11" s="12">
        <v>5.5150090079999998</v>
      </c>
      <c r="E11" s="12">
        <v>8.5233644860000002</v>
      </c>
      <c r="F11" s="12">
        <v>6.0281690140000004</v>
      </c>
    </row>
    <row r="12" spans="1:6" x14ac:dyDescent="0.25">
      <c r="A12" s="12">
        <v>0.84680231699999997</v>
      </c>
      <c r="B12" s="12">
        <v>2.8648755189999999</v>
      </c>
      <c r="C12" s="12">
        <v>3.6433953950000002</v>
      </c>
      <c r="D12" s="12">
        <v>21.472764940000001</v>
      </c>
      <c r="E12" s="12">
        <v>18.043835619999999</v>
      </c>
      <c r="F12" s="12">
        <v>5.2673992670000001</v>
      </c>
    </row>
    <row r="13" spans="1:6" x14ac:dyDescent="0.25">
      <c r="A13" s="12">
        <v>0</v>
      </c>
      <c r="B13" s="12">
        <v>8.6119673559999992</v>
      </c>
      <c r="C13" s="12">
        <v>11.556383370000001</v>
      </c>
      <c r="D13" s="12">
        <v>17.71036084</v>
      </c>
      <c r="E13" s="11"/>
      <c r="F13" s="12">
        <v>0</v>
      </c>
    </row>
    <row r="14" spans="1:6" x14ac:dyDescent="0.25">
      <c r="A14" s="12">
        <v>1.4793156359999999</v>
      </c>
      <c r="B14" s="12">
        <v>1.8058008219999999</v>
      </c>
      <c r="C14" s="12"/>
      <c r="D14" s="12"/>
      <c r="E14" s="11"/>
      <c r="F14" s="12">
        <v>0</v>
      </c>
    </row>
    <row r="15" spans="1:6" x14ac:dyDescent="0.25">
      <c r="A15" s="12">
        <v>4.2770920309999996</v>
      </c>
      <c r="B15" s="12">
        <v>0.413284755</v>
      </c>
      <c r="C15" s="12"/>
      <c r="D15" s="12"/>
      <c r="E15" s="12"/>
      <c r="F15" s="12">
        <v>3.232638889</v>
      </c>
    </row>
    <row r="16" spans="1:6" x14ac:dyDescent="0.25">
      <c r="A16" s="12">
        <v>0</v>
      </c>
      <c r="B16" s="12">
        <v>0.29666697600000003</v>
      </c>
      <c r="C16" s="12"/>
      <c r="D16" s="12"/>
      <c r="E16" s="12"/>
      <c r="F16" s="12">
        <v>1.7541254129999999</v>
      </c>
    </row>
    <row r="17" spans="1:6" x14ac:dyDescent="0.25">
      <c r="A17" s="12">
        <v>29.381895579999998</v>
      </c>
      <c r="B17" s="12">
        <v>9.5522783340000004</v>
      </c>
      <c r="C17" s="11"/>
      <c r="D17" s="11"/>
      <c r="E17" s="11"/>
      <c r="F17" s="11"/>
    </row>
    <row r="18" spans="1:6" x14ac:dyDescent="0.25">
      <c r="A18" s="12">
        <v>2.3468353909999999</v>
      </c>
      <c r="B18" s="12">
        <v>1.5952923720000001</v>
      </c>
      <c r="C18" s="11"/>
      <c r="D18" s="11"/>
      <c r="E18" s="11"/>
      <c r="F18" s="11"/>
    </row>
    <row r="19" spans="1:6" x14ac:dyDescent="0.25">
      <c r="A19" s="12">
        <v>2.4360560320000002</v>
      </c>
      <c r="B19" s="12">
        <v>1.22465421</v>
      </c>
      <c r="C19" s="11"/>
      <c r="D19" s="11"/>
      <c r="E19" s="11"/>
      <c r="F19" s="11"/>
    </row>
    <row r="20" spans="1:6" x14ac:dyDescent="0.25">
      <c r="A20" s="12">
        <v>1.7093383360000001</v>
      </c>
      <c r="B20" s="12">
        <v>1.1110946340000001</v>
      </c>
      <c r="C20" s="11"/>
      <c r="D20" s="11"/>
      <c r="E20" s="11"/>
      <c r="F20" s="11"/>
    </row>
    <row r="21" spans="1:6" x14ac:dyDescent="0.25">
      <c r="A21" s="12">
        <v>0.80910850899999998</v>
      </c>
      <c r="B21" s="12">
        <v>0.91647388699999999</v>
      </c>
      <c r="C21" s="11"/>
      <c r="D21" s="11"/>
      <c r="E21" s="11"/>
      <c r="F21" s="11"/>
    </row>
    <row r="22" spans="1:6" x14ac:dyDescent="0.25">
      <c r="A22" s="12">
        <v>11.33858268</v>
      </c>
      <c r="B22" s="12">
        <v>8.501654684</v>
      </c>
      <c r="C22" s="11"/>
      <c r="D22" s="11"/>
      <c r="E22" s="11"/>
      <c r="F22" s="11"/>
    </row>
    <row r="23" spans="1:6" x14ac:dyDescent="0.25">
      <c r="A23" s="12">
        <v>16.480923610000001</v>
      </c>
      <c r="B23" s="12">
        <v>3.0438643839999999</v>
      </c>
      <c r="C23" s="11"/>
      <c r="D23" s="11"/>
      <c r="E23" s="11"/>
      <c r="F23" s="11"/>
    </row>
    <row r="24" spans="1:6" x14ac:dyDescent="0.25">
      <c r="A24" s="12">
        <v>3.1189131040000002</v>
      </c>
      <c r="B24" s="12">
        <v>0</v>
      </c>
      <c r="C24" s="11"/>
      <c r="D24" s="11"/>
      <c r="E24" s="11"/>
      <c r="F24" s="11"/>
    </row>
    <row r="25" spans="1:6" x14ac:dyDescent="0.25">
      <c r="A25" s="12">
        <v>3.6433953950000002</v>
      </c>
      <c r="B25" s="12">
        <v>1.9337335490000001</v>
      </c>
      <c r="C25" s="11"/>
      <c r="D25" s="11"/>
      <c r="E25" s="11"/>
      <c r="F25" s="11"/>
    </row>
    <row r="26" spans="1:6" x14ac:dyDescent="0.25">
      <c r="A26" s="12">
        <v>11.556383370000001</v>
      </c>
      <c r="B26" s="12">
        <v>11.069293500000001</v>
      </c>
      <c r="C26" s="11"/>
      <c r="D26" s="11"/>
      <c r="E26" s="11"/>
      <c r="F26" s="11"/>
    </row>
  </sheetData>
  <mergeCells count="3">
    <mergeCell ref="A2:B2"/>
    <mergeCell ref="C3:F3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H28" sqref="H28"/>
    </sheetView>
  </sheetViews>
  <sheetFormatPr baseColWidth="10" defaultRowHeight="15" x14ac:dyDescent="0.25"/>
  <sheetData>
    <row r="1" spans="1:4" ht="17.25" x14ac:dyDescent="0.25">
      <c r="A1" s="52" t="s">
        <v>140</v>
      </c>
      <c r="B1" s="52"/>
      <c r="C1" s="52"/>
      <c r="D1" s="52"/>
    </row>
    <row r="2" spans="1:4" x14ac:dyDescent="0.25">
      <c r="A2" s="3" t="s">
        <v>120</v>
      </c>
      <c r="B2" s="3" t="s">
        <v>121</v>
      </c>
      <c r="C2" s="3" t="s">
        <v>122</v>
      </c>
      <c r="D2" s="3" t="s">
        <v>123</v>
      </c>
    </row>
    <row r="3" spans="1:4" x14ac:dyDescent="0.25">
      <c r="A3" s="12">
        <v>4.8387096769999998</v>
      </c>
      <c r="B3" s="12">
        <v>76.190476189999998</v>
      </c>
      <c r="C3" s="12">
        <v>64</v>
      </c>
      <c r="D3" s="12">
        <v>93.333333330000002</v>
      </c>
    </row>
    <row r="4" spans="1:4" x14ac:dyDescent="0.25">
      <c r="A4" s="12">
        <v>4.3956043960000004</v>
      </c>
      <c r="B4" s="12">
        <v>100</v>
      </c>
      <c r="C4" s="12">
        <v>66.666666669999998</v>
      </c>
      <c r="D4" s="12">
        <v>94.444444439999998</v>
      </c>
    </row>
    <row r="5" spans="1:4" x14ac:dyDescent="0.25">
      <c r="A5" s="12">
        <v>2.5974025969999999</v>
      </c>
      <c r="B5" s="12">
        <v>72.340425530000005</v>
      </c>
      <c r="C5" s="12">
        <v>70</v>
      </c>
      <c r="D5" s="12">
        <v>88.888888890000004</v>
      </c>
    </row>
    <row r="6" spans="1:4" x14ac:dyDescent="0.25">
      <c r="A6" s="12">
        <v>7.0422535210000001</v>
      </c>
      <c r="B6" s="12">
        <v>87.5</v>
      </c>
      <c r="C6" s="12">
        <v>55.555555560000002</v>
      </c>
      <c r="D6" s="12">
        <v>89.130434780000002</v>
      </c>
    </row>
    <row r="7" spans="1:4" x14ac:dyDescent="0.25">
      <c r="A7" s="12">
        <v>7.8947368420000004</v>
      </c>
      <c r="B7" s="12">
        <v>76.666666669999998</v>
      </c>
      <c r="C7" s="12">
        <v>92</v>
      </c>
      <c r="D7" s="12">
        <v>88.46153846</v>
      </c>
    </row>
    <row r="8" spans="1:4" x14ac:dyDescent="0.25">
      <c r="A8" s="12">
        <v>6.896551724</v>
      </c>
      <c r="B8" s="12">
        <v>58.928571429999998</v>
      </c>
      <c r="C8" s="12">
        <v>87.5</v>
      </c>
      <c r="D8" s="12">
        <v>77.777777779999994</v>
      </c>
    </row>
    <row r="9" spans="1:4" x14ac:dyDescent="0.25">
      <c r="A9" s="12">
        <v>22.44897959</v>
      </c>
      <c r="B9" s="12">
        <v>71.212121210000006</v>
      </c>
      <c r="C9" s="12">
        <v>82.352941180000002</v>
      </c>
      <c r="D9" s="12">
        <v>75</v>
      </c>
    </row>
    <row r="10" spans="1:4" x14ac:dyDescent="0.25">
      <c r="A10" s="12">
        <v>4.3478260869999996</v>
      </c>
      <c r="B10" s="12">
        <v>81.481481479999999</v>
      </c>
      <c r="C10" s="12">
        <v>90</v>
      </c>
      <c r="D10" s="12">
        <v>100</v>
      </c>
    </row>
    <row r="11" spans="1:4" x14ac:dyDescent="0.25">
      <c r="A11" s="12">
        <v>20</v>
      </c>
      <c r="B11" s="12">
        <v>75</v>
      </c>
      <c r="C11" s="12">
        <v>91.666666669999998</v>
      </c>
      <c r="D11" s="12">
        <v>83.950617280000003</v>
      </c>
    </row>
    <row r="12" spans="1:4" x14ac:dyDescent="0.25">
      <c r="A12" s="12">
        <v>0</v>
      </c>
      <c r="B12" s="12">
        <v>42.857142860000003</v>
      </c>
      <c r="C12" s="12">
        <v>68</v>
      </c>
      <c r="D12" s="12">
        <v>67.857142859999996</v>
      </c>
    </row>
    <row r="13" spans="1:4" x14ac:dyDescent="0.25">
      <c r="A13" s="12">
        <v>7.1428571429999996</v>
      </c>
      <c r="B13" s="12">
        <v>56.25</v>
      </c>
      <c r="C13" s="12"/>
      <c r="D13" s="12">
        <v>60</v>
      </c>
    </row>
    <row r="14" spans="1:4" x14ac:dyDescent="0.25">
      <c r="A14" s="12">
        <v>5.4545454549999999</v>
      </c>
      <c r="B14" s="12"/>
      <c r="C14" s="12"/>
      <c r="D14" s="12"/>
    </row>
    <row r="15" spans="1:4" x14ac:dyDescent="0.25">
      <c r="A15" s="12">
        <v>0</v>
      </c>
      <c r="B15" s="12"/>
      <c r="C15" s="12"/>
      <c r="D15" s="12"/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workbookViewId="0">
      <selection activeCell="K28" sqref="K28"/>
    </sheetView>
  </sheetViews>
  <sheetFormatPr baseColWidth="10" defaultRowHeight="15" x14ac:dyDescent="0.25"/>
  <sheetData>
    <row r="1" spans="1:20" x14ac:dyDescent="0.25">
      <c r="A1" s="52" t="s">
        <v>33</v>
      </c>
      <c r="B1" s="52"/>
      <c r="C1" s="52"/>
      <c r="D1" s="52"/>
      <c r="F1" s="52" t="s">
        <v>26</v>
      </c>
      <c r="G1" s="52"/>
      <c r="H1" s="52"/>
      <c r="I1" s="52"/>
      <c r="J1" s="52"/>
      <c r="K1" s="52"/>
      <c r="M1" s="52" t="s">
        <v>26</v>
      </c>
      <c r="N1" s="52"/>
      <c r="O1" s="52"/>
      <c r="P1" s="52"/>
      <c r="Q1" s="52"/>
      <c r="R1" s="52"/>
      <c r="S1" s="52"/>
      <c r="T1" s="52"/>
    </row>
    <row r="2" spans="1:20" x14ac:dyDescent="0.25">
      <c r="A2" s="52" t="s">
        <v>36</v>
      </c>
      <c r="B2" s="54"/>
      <c r="C2" s="54"/>
      <c r="D2" s="54"/>
      <c r="F2" s="52" t="s">
        <v>37</v>
      </c>
      <c r="G2" s="54"/>
      <c r="H2" s="54"/>
      <c r="I2" s="54"/>
      <c r="J2" s="54"/>
      <c r="K2" s="54"/>
      <c r="M2" s="52" t="s">
        <v>4</v>
      </c>
      <c r="N2" s="52"/>
      <c r="O2" s="52"/>
      <c r="P2" s="52"/>
      <c r="Q2" s="55" t="s">
        <v>5</v>
      </c>
      <c r="R2" s="55"/>
      <c r="S2" s="55"/>
      <c r="T2" s="55"/>
    </row>
    <row r="3" spans="1:20" x14ac:dyDescent="0.25">
      <c r="A3" s="50" t="s">
        <v>4</v>
      </c>
      <c r="B3" s="54"/>
      <c r="C3" s="51" t="s">
        <v>5</v>
      </c>
      <c r="D3" s="56"/>
      <c r="F3" s="50" t="s">
        <v>4</v>
      </c>
      <c r="G3" s="54"/>
      <c r="H3" s="55" t="s">
        <v>5</v>
      </c>
      <c r="I3" s="56"/>
      <c r="J3" s="56"/>
      <c r="K3" s="56"/>
      <c r="M3" s="52" t="s">
        <v>38</v>
      </c>
      <c r="N3" s="52"/>
      <c r="O3" s="52" t="s">
        <v>39</v>
      </c>
      <c r="P3" s="52"/>
      <c r="Q3" s="52" t="s">
        <v>38</v>
      </c>
      <c r="R3" s="52"/>
      <c r="S3" s="52" t="s">
        <v>39</v>
      </c>
      <c r="T3" s="52"/>
    </row>
    <row r="4" spans="1:20" x14ac:dyDescent="0.25">
      <c r="A4" s="3" t="s">
        <v>34</v>
      </c>
      <c r="B4" s="3" t="s">
        <v>32</v>
      </c>
      <c r="C4" s="3" t="s">
        <v>34</v>
      </c>
      <c r="D4" s="3" t="s">
        <v>32</v>
      </c>
      <c r="F4" s="3" t="s">
        <v>34</v>
      </c>
      <c r="G4" s="3" t="s">
        <v>32</v>
      </c>
      <c r="H4" s="3" t="s">
        <v>34</v>
      </c>
      <c r="I4" s="3" t="s">
        <v>32</v>
      </c>
      <c r="J4" s="3" t="s">
        <v>34</v>
      </c>
      <c r="K4" s="3" t="s">
        <v>35</v>
      </c>
      <c r="M4" s="3" t="s">
        <v>34</v>
      </c>
      <c r="N4" s="3" t="s">
        <v>32</v>
      </c>
      <c r="O4" s="3" t="s">
        <v>34</v>
      </c>
      <c r="P4" s="3" t="s">
        <v>32</v>
      </c>
      <c r="Q4" s="3" t="s">
        <v>34</v>
      </c>
      <c r="R4" s="3" t="s">
        <v>32</v>
      </c>
      <c r="S4" s="3" t="s">
        <v>34</v>
      </c>
      <c r="T4" s="3" t="s">
        <v>32</v>
      </c>
    </row>
    <row r="5" spans="1:20" x14ac:dyDescent="0.25">
      <c r="A5" s="12">
        <v>105.2631579</v>
      </c>
      <c r="B5" s="12">
        <v>171.42857140000001</v>
      </c>
      <c r="C5" s="12">
        <v>86.956521739999999</v>
      </c>
      <c r="D5" s="12">
        <v>125</v>
      </c>
      <c r="E5" s="11"/>
      <c r="F5" s="12">
        <v>37.498486380000003</v>
      </c>
      <c r="G5" s="12">
        <v>50.108804859999999</v>
      </c>
      <c r="H5" s="12">
        <v>17.34405134</v>
      </c>
      <c r="I5" s="12">
        <v>17.306380099999998</v>
      </c>
      <c r="J5" s="12">
        <v>44.039313419999999</v>
      </c>
      <c r="K5" s="12">
        <v>45.685991350000002</v>
      </c>
      <c r="L5" s="11"/>
      <c r="M5" s="12">
        <v>29.381895579999998</v>
      </c>
      <c r="N5" s="12">
        <v>15.86840278</v>
      </c>
      <c r="O5" s="12">
        <v>9.5522783340000004</v>
      </c>
      <c r="P5" s="12">
        <v>23.859027780000002</v>
      </c>
      <c r="Q5" s="12">
        <v>5.7252572830000004</v>
      </c>
      <c r="R5" s="12">
        <v>5.4703109750000003</v>
      </c>
      <c r="S5" s="12">
        <v>4.1216527569999997</v>
      </c>
      <c r="T5" s="12">
        <v>2.6777334929999999</v>
      </c>
    </row>
    <row r="6" spans="1:20" x14ac:dyDescent="0.25">
      <c r="A6" s="12">
        <v>105.2631579</v>
      </c>
      <c r="B6" s="12">
        <v>157.8947368</v>
      </c>
      <c r="C6" s="12">
        <v>130.43478260000001</v>
      </c>
      <c r="D6" s="12">
        <v>153.8461538</v>
      </c>
      <c r="E6" s="11"/>
      <c r="F6" s="12">
        <v>4.1910913299999999</v>
      </c>
      <c r="G6" s="12">
        <v>1.938922029</v>
      </c>
      <c r="H6" s="12">
        <v>33.351725690000002</v>
      </c>
      <c r="I6" s="12">
        <v>24.74961472</v>
      </c>
      <c r="J6" s="12">
        <v>24.19967566</v>
      </c>
      <c r="K6" s="12">
        <v>11.39310964</v>
      </c>
      <c r="L6" s="11"/>
      <c r="M6" s="12">
        <v>2.3468353909999999</v>
      </c>
      <c r="N6" s="12">
        <v>0</v>
      </c>
      <c r="O6" s="12">
        <v>1.5952923720000001</v>
      </c>
      <c r="P6" s="12">
        <v>1.0793204139999999</v>
      </c>
      <c r="Q6" s="12">
        <v>24.02272293</v>
      </c>
      <c r="R6" s="12">
        <v>8.2917831060000005</v>
      </c>
      <c r="S6" s="12">
        <v>8.9258338479999999</v>
      </c>
      <c r="T6" s="12">
        <v>17.13080734</v>
      </c>
    </row>
    <row r="7" spans="1:20" x14ac:dyDescent="0.25">
      <c r="A7" s="12">
        <v>162.16216220000001</v>
      </c>
      <c r="B7" s="12">
        <v>166.66666670000001</v>
      </c>
      <c r="C7" s="12">
        <v>92.307692309999993</v>
      </c>
      <c r="D7" s="12">
        <v>176.47058820000001</v>
      </c>
      <c r="E7" s="11"/>
      <c r="F7" s="12">
        <v>6.6603980009999999</v>
      </c>
      <c r="G7" s="12">
        <v>10.30212058</v>
      </c>
      <c r="H7" s="12">
        <v>59.006789390000002</v>
      </c>
      <c r="I7" s="12">
        <v>25.04790126</v>
      </c>
      <c r="J7" s="12">
        <v>41.664218329999997</v>
      </c>
      <c r="K7" s="12">
        <v>14.63751596</v>
      </c>
      <c r="L7" s="11"/>
      <c r="M7" s="12">
        <v>2.4360560320000002</v>
      </c>
      <c r="N7" s="12">
        <v>2.1514987969999999</v>
      </c>
      <c r="O7" s="12">
        <v>1.22465421</v>
      </c>
      <c r="P7" s="12">
        <v>4.367649374</v>
      </c>
      <c r="Q7" s="12">
        <v>33.448608470000003</v>
      </c>
      <c r="R7" s="12">
        <v>6.8122859010000001</v>
      </c>
      <c r="S7" s="12">
        <v>15.61560663</v>
      </c>
      <c r="T7" s="12">
        <v>9.7321119280000001</v>
      </c>
    </row>
    <row r="8" spans="1:20" x14ac:dyDescent="0.25">
      <c r="A8" s="12">
        <v>125</v>
      </c>
      <c r="B8" s="12">
        <v>157.8947368</v>
      </c>
      <c r="C8" s="12">
        <v>109.0909091</v>
      </c>
      <c r="D8" s="12">
        <v>157.8947368</v>
      </c>
      <c r="E8" s="11"/>
      <c r="F8" s="12">
        <v>2.4205328210000001</v>
      </c>
      <c r="G8" s="12">
        <v>6.3113986750000004</v>
      </c>
      <c r="H8" s="12">
        <v>66.205707169999997</v>
      </c>
      <c r="I8" s="12">
        <v>11.218840520000001</v>
      </c>
      <c r="J8" s="12">
        <v>66.674201699999998</v>
      </c>
      <c r="K8" s="12">
        <v>45.497347849999997</v>
      </c>
      <c r="L8" s="11"/>
      <c r="M8" s="12">
        <v>1.7093383360000001</v>
      </c>
      <c r="N8" s="12">
        <v>1.7473070500000001</v>
      </c>
      <c r="O8" s="12">
        <v>1.1110946340000001</v>
      </c>
      <c r="P8" s="12">
        <v>2.3398153740000001</v>
      </c>
      <c r="Q8" s="12">
        <v>51.043650890000002</v>
      </c>
      <c r="R8" s="12">
        <v>3.6110337650000002</v>
      </c>
      <c r="S8" s="12">
        <v>5.2679745469999997</v>
      </c>
      <c r="T8" s="12">
        <v>6.5674144380000001</v>
      </c>
    </row>
    <row r="9" spans="1:20" x14ac:dyDescent="0.25">
      <c r="A9" s="12">
        <v>130.43478260000001</v>
      </c>
      <c r="B9" s="12">
        <v>187.5</v>
      </c>
      <c r="C9" s="12">
        <v>133.33333329999999</v>
      </c>
      <c r="D9" s="12">
        <v>109.0909091</v>
      </c>
      <c r="E9" s="11"/>
      <c r="F9" s="12">
        <v>1.36838967</v>
      </c>
      <c r="G9" s="12">
        <v>1.9209296259999999</v>
      </c>
      <c r="H9" s="12">
        <v>43.112524380000004</v>
      </c>
      <c r="I9" s="12">
        <v>25.22974688</v>
      </c>
      <c r="J9" s="12">
        <v>36.959085219999999</v>
      </c>
      <c r="K9" s="12">
        <v>28.173187349999999</v>
      </c>
      <c r="L9" s="11"/>
      <c r="M9" s="12">
        <v>0.80910850899999998</v>
      </c>
      <c r="N9" s="12">
        <v>0</v>
      </c>
      <c r="O9" s="12">
        <v>0.91647388699999999</v>
      </c>
      <c r="P9" s="12">
        <v>1.472358238</v>
      </c>
      <c r="Q9" s="12">
        <v>34.947445029999997</v>
      </c>
      <c r="R9" s="12">
        <v>17.784616249999999</v>
      </c>
      <c r="S9" s="12">
        <v>8.0819282260000005</v>
      </c>
      <c r="T9" s="12">
        <v>7.4451306280000003</v>
      </c>
    </row>
    <row r="10" spans="1:20" x14ac:dyDescent="0.25">
      <c r="A10" s="12">
        <v>120</v>
      </c>
      <c r="B10" s="12">
        <v>162.16216220000001</v>
      </c>
      <c r="C10" s="12">
        <v>93.75</v>
      </c>
      <c r="D10" s="12">
        <v>153.8461538</v>
      </c>
      <c r="E10" s="11"/>
      <c r="F10" s="12">
        <v>15.175168319999999</v>
      </c>
      <c r="G10" s="12">
        <v>7.4591144790000001</v>
      </c>
      <c r="H10" s="12">
        <v>29.001202549999999</v>
      </c>
      <c r="I10" s="12">
        <v>6.2843259250000001</v>
      </c>
      <c r="J10" s="12">
        <v>50.568831520000003</v>
      </c>
      <c r="K10" s="12">
        <v>66.77886986</v>
      </c>
      <c r="L10" s="11"/>
      <c r="M10" s="12">
        <v>11.33858268</v>
      </c>
      <c r="N10" s="12">
        <v>1.876966715</v>
      </c>
      <c r="O10" s="12">
        <v>8.501654684</v>
      </c>
      <c r="P10" s="12">
        <v>14.43956921</v>
      </c>
      <c r="Q10" s="12">
        <v>14.459663620000001</v>
      </c>
      <c r="R10" s="12">
        <v>0.75946108300000004</v>
      </c>
      <c r="S10" s="12">
        <v>12.523839369999999</v>
      </c>
      <c r="T10" s="12">
        <v>4.4983051569999999</v>
      </c>
    </row>
    <row r="11" spans="1:20" x14ac:dyDescent="0.25">
      <c r="A11" s="12">
        <v>125</v>
      </c>
      <c r="B11" s="12">
        <v>171.42857140000001</v>
      </c>
      <c r="C11" s="12">
        <v>127.65957450000001</v>
      </c>
      <c r="D11" s="12">
        <v>151.89873420000001</v>
      </c>
      <c r="E11" s="11"/>
      <c r="F11" s="12">
        <v>19.365455270000002</v>
      </c>
      <c r="G11" s="12">
        <v>12.72907191</v>
      </c>
      <c r="H11" s="12">
        <v>19.890165379999999</v>
      </c>
      <c r="I11" s="12">
        <v>26.250263400000001</v>
      </c>
      <c r="J11" s="12">
        <v>15.13328242</v>
      </c>
      <c r="K11" s="12">
        <v>19.890165379999999</v>
      </c>
      <c r="L11" s="11"/>
      <c r="M11" s="12">
        <v>16.480923610000001</v>
      </c>
      <c r="N11" s="12">
        <v>6.1961217150000003</v>
      </c>
      <c r="O11" s="12">
        <v>3.0438643839999999</v>
      </c>
      <c r="P11" s="12">
        <v>6.485375554</v>
      </c>
      <c r="Q11" s="12">
        <v>17.64770862</v>
      </c>
      <c r="R11" s="12">
        <v>16.659057390000001</v>
      </c>
      <c r="S11" s="12">
        <v>2.2424567610000001</v>
      </c>
      <c r="T11" s="12">
        <v>9.1486970569999997</v>
      </c>
    </row>
    <row r="12" spans="1:20" x14ac:dyDescent="0.25">
      <c r="A12" s="12">
        <v>142.85714290000001</v>
      </c>
      <c r="B12" s="12">
        <v>166.66666670000001</v>
      </c>
      <c r="C12" s="12">
        <v>142.85714290000001</v>
      </c>
      <c r="D12" s="12">
        <v>150</v>
      </c>
      <c r="E12" s="11"/>
      <c r="F12" s="12">
        <v>4.1212767120000002</v>
      </c>
      <c r="G12" s="12">
        <v>9.1075512090000004</v>
      </c>
      <c r="H12" s="12">
        <v>16.122087520000001</v>
      </c>
      <c r="I12" s="12">
        <v>20.67618534</v>
      </c>
      <c r="J12" s="12">
        <v>20.899067769999998</v>
      </c>
      <c r="K12" s="12">
        <v>16.122087520000001</v>
      </c>
      <c r="L12" s="11"/>
      <c r="M12" s="12">
        <v>3.1189131040000002</v>
      </c>
      <c r="N12" s="12">
        <v>0</v>
      </c>
      <c r="O12" s="12">
        <v>0</v>
      </c>
      <c r="P12" s="12">
        <v>4.6179389869999996</v>
      </c>
      <c r="Q12" s="12">
        <v>5.5150090079999998</v>
      </c>
      <c r="R12" s="12">
        <v>6.792641626</v>
      </c>
      <c r="S12" s="12">
        <v>10.149021279999999</v>
      </c>
      <c r="T12" s="12">
        <v>13.49291872</v>
      </c>
    </row>
    <row r="13" spans="1:20" x14ac:dyDescent="0.25">
      <c r="A13" s="12">
        <v>125</v>
      </c>
      <c r="B13" s="12">
        <v>200</v>
      </c>
      <c r="C13" s="12">
        <v>171.42857140000001</v>
      </c>
      <c r="D13" s="12">
        <v>162.16216220000001</v>
      </c>
      <c r="E13" s="11"/>
      <c r="F13" s="12">
        <v>7.0459268279999998</v>
      </c>
      <c r="G13" s="12">
        <v>6.5419815889999997</v>
      </c>
      <c r="H13" s="12">
        <v>31.93788258</v>
      </c>
      <c r="I13" s="12">
        <v>21.7282452</v>
      </c>
      <c r="J13" s="12">
        <v>52.623457719999998</v>
      </c>
      <c r="K13" s="12">
        <v>43.027453260000001</v>
      </c>
      <c r="L13" s="11"/>
      <c r="M13" s="12">
        <v>3.6433953950000002</v>
      </c>
      <c r="N13" s="12">
        <v>0</v>
      </c>
      <c r="O13" s="12">
        <v>1.9337335490000001</v>
      </c>
      <c r="P13" s="12">
        <v>5.1625200910000002</v>
      </c>
      <c r="Q13" s="12">
        <v>21.472764940000001</v>
      </c>
      <c r="R13" s="12">
        <v>7.7403080190000004</v>
      </c>
      <c r="S13" s="12">
        <v>5.7249085900000001</v>
      </c>
      <c r="T13" s="12">
        <v>13.87982702</v>
      </c>
    </row>
    <row r="14" spans="1:20" x14ac:dyDescent="0.25">
      <c r="A14" s="12">
        <v>117.6470588</v>
      </c>
      <c r="B14" s="12">
        <v>181.81818179999999</v>
      </c>
      <c r="C14" s="12">
        <v>115.3846154</v>
      </c>
      <c r="D14" s="12">
        <v>115.3846154</v>
      </c>
      <c r="E14" s="11"/>
      <c r="F14" s="12">
        <v>34.203011500000002</v>
      </c>
      <c r="G14" s="12">
        <v>11.7622894</v>
      </c>
      <c r="H14" s="12">
        <v>28.593676179999999</v>
      </c>
      <c r="I14" s="12">
        <v>19.807565360000002</v>
      </c>
      <c r="J14" s="12">
        <v>13.134210530000001</v>
      </c>
      <c r="K14" s="12">
        <v>15.15188013</v>
      </c>
      <c r="L14" s="11"/>
      <c r="M14" s="12">
        <v>11.556383370000001</v>
      </c>
      <c r="N14" s="12">
        <v>3.7095538459999999</v>
      </c>
      <c r="O14" s="12">
        <v>11.069293500000001</v>
      </c>
      <c r="P14" s="12">
        <v>6.1176939790000002</v>
      </c>
      <c r="Q14" s="12">
        <v>17.71036084</v>
      </c>
      <c r="R14" s="12">
        <v>3.1165609810000001</v>
      </c>
      <c r="S14" s="12">
        <v>3.1969063329999998</v>
      </c>
      <c r="T14" s="12">
        <v>14.78066052</v>
      </c>
    </row>
  </sheetData>
  <mergeCells count="15">
    <mergeCell ref="M3:N3"/>
    <mergeCell ref="O3:P3"/>
    <mergeCell ref="Q3:R3"/>
    <mergeCell ref="S3:T3"/>
    <mergeCell ref="A3:B3"/>
    <mergeCell ref="C3:D3"/>
    <mergeCell ref="F3:G3"/>
    <mergeCell ref="H3:K3"/>
    <mergeCell ref="A1:D1"/>
    <mergeCell ref="F1:K1"/>
    <mergeCell ref="A2:D2"/>
    <mergeCell ref="F2:K2"/>
    <mergeCell ref="Q2:T2"/>
    <mergeCell ref="M1:T1"/>
    <mergeCell ref="M2:P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A3" sqref="A3:G3"/>
    </sheetView>
  </sheetViews>
  <sheetFormatPr baseColWidth="10" defaultRowHeight="15" x14ac:dyDescent="0.25"/>
  <sheetData>
    <row r="1" spans="1:7" x14ac:dyDescent="0.25">
      <c r="D1" s="52" t="s">
        <v>26</v>
      </c>
      <c r="E1" s="52"/>
      <c r="F1" s="52"/>
      <c r="G1" s="52"/>
    </row>
    <row r="2" spans="1:7" x14ac:dyDescent="0.25">
      <c r="A2" s="53" t="s">
        <v>26</v>
      </c>
      <c r="B2" s="53"/>
      <c r="D2" s="52" t="s">
        <v>38</v>
      </c>
      <c r="E2" s="52"/>
      <c r="F2" s="52" t="s">
        <v>39</v>
      </c>
      <c r="G2" s="52"/>
    </row>
    <row r="3" spans="1:7" ht="17.25" x14ac:dyDescent="0.25">
      <c r="A3" s="23" t="s">
        <v>141</v>
      </c>
      <c r="B3" s="23" t="s">
        <v>142</v>
      </c>
      <c r="C3" s="25"/>
      <c r="D3" s="23" t="s">
        <v>141</v>
      </c>
      <c r="E3" s="23" t="s">
        <v>142</v>
      </c>
      <c r="F3" s="23" t="s">
        <v>141</v>
      </c>
      <c r="G3" s="23" t="s">
        <v>142</v>
      </c>
    </row>
    <row r="4" spans="1:7" x14ac:dyDescent="0.25">
      <c r="A4" s="12">
        <v>14.193514329999999</v>
      </c>
      <c r="B4" s="12">
        <v>26.94166006</v>
      </c>
      <c r="C4" s="11"/>
      <c r="D4" s="12">
        <v>3.7316474550000001</v>
      </c>
      <c r="E4" s="12">
        <v>11.106485640000001</v>
      </c>
      <c r="F4" s="12">
        <v>9.66340106</v>
      </c>
      <c r="G4" s="12">
        <v>15.226469639999999</v>
      </c>
    </row>
    <row r="5" spans="1:7" x14ac:dyDescent="0.25">
      <c r="A5" s="12">
        <v>27.260828140000001</v>
      </c>
      <c r="B5" s="12">
        <v>27.987121250000001</v>
      </c>
      <c r="C5" s="11"/>
      <c r="D5" s="12">
        <v>3.5303894140000001</v>
      </c>
      <c r="E5" s="12">
        <v>21.011623870000001</v>
      </c>
      <c r="F5" s="12">
        <v>21.690982869999999</v>
      </c>
      <c r="G5" s="12">
        <v>7.2777296639999998</v>
      </c>
    </row>
    <row r="6" spans="1:7" x14ac:dyDescent="0.25">
      <c r="A6" s="12">
        <v>12.512173150000001</v>
      </c>
      <c r="B6" s="12">
        <v>9.8160343210000001</v>
      </c>
      <c r="C6" s="11"/>
      <c r="D6" s="12">
        <v>2.2502747099999998</v>
      </c>
      <c r="E6" s="12">
        <v>11.59336916</v>
      </c>
      <c r="F6" s="12">
        <v>9.1029106189999993</v>
      </c>
      <c r="G6" s="12">
        <v>16.920669</v>
      </c>
    </row>
    <row r="7" spans="1:7" x14ac:dyDescent="0.25">
      <c r="A7" s="12">
        <v>22.920285289999999</v>
      </c>
      <c r="B7" s="12">
        <v>20.052900189999999</v>
      </c>
      <c r="C7" s="11"/>
      <c r="D7" s="12">
        <v>0</v>
      </c>
      <c r="E7" s="12">
        <v>12.7780316</v>
      </c>
      <c r="F7" s="12">
        <v>26.003193929999998</v>
      </c>
      <c r="G7" s="12">
        <v>7.3612402120000002</v>
      </c>
    </row>
    <row r="8" spans="1:7" x14ac:dyDescent="0.25">
      <c r="A8" s="12">
        <v>34.231849220000001</v>
      </c>
      <c r="B8" s="12">
        <v>19.56390906</v>
      </c>
      <c r="C8" s="11"/>
      <c r="D8" s="12">
        <v>0</v>
      </c>
      <c r="E8" s="12">
        <v>20.251240150000001</v>
      </c>
      <c r="F8" s="12">
        <v>25.678834590000001</v>
      </c>
      <c r="G8" s="12">
        <v>13.639740140000001</v>
      </c>
    </row>
    <row r="9" spans="1:7" x14ac:dyDescent="0.25">
      <c r="A9" s="12">
        <v>21.564549719999999</v>
      </c>
      <c r="B9" s="12">
        <v>34.281595449999998</v>
      </c>
      <c r="C9" s="11"/>
      <c r="D9" s="12">
        <v>5.1726633929999997</v>
      </c>
      <c r="E9" s="12">
        <v>14.76617656</v>
      </c>
      <c r="F9" s="12">
        <v>12.94446486</v>
      </c>
      <c r="G9" s="12">
        <v>7.9608338520000004</v>
      </c>
    </row>
    <row r="10" spans="1:7" x14ac:dyDescent="0.25">
      <c r="A10" s="12">
        <v>0.29898066299999998</v>
      </c>
      <c r="B10" s="12">
        <v>22.727010409999998</v>
      </c>
      <c r="C10" s="11"/>
      <c r="D10" s="12">
        <v>0</v>
      </c>
      <c r="E10" s="12">
        <v>13.74888889</v>
      </c>
      <c r="F10" s="12">
        <v>0.29898066299999998</v>
      </c>
      <c r="G10" s="12">
        <v>14.25174603</v>
      </c>
    </row>
    <row r="11" spans="1:7" x14ac:dyDescent="0.25">
      <c r="A11" s="12">
        <v>30.224328570000001</v>
      </c>
      <c r="B11" s="12">
        <v>42.246525269999999</v>
      </c>
      <c r="C11" s="11"/>
      <c r="D11" s="12">
        <v>14.37732199</v>
      </c>
      <c r="E11" s="12">
        <v>26.474328069999999</v>
      </c>
      <c r="F11" s="12">
        <v>12.607335190000001</v>
      </c>
      <c r="G11" s="12">
        <v>19.387652760000002</v>
      </c>
    </row>
    <row r="12" spans="1:7" x14ac:dyDescent="0.25">
      <c r="A12" s="12">
        <v>6.1558055610000002</v>
      </c>
      <c r="B12" s="12">
        <v>49.602197539999999</v>
      </c>
      <c r="C12" s="11"/>
      <c r="D12" s="12">
        <v>0.84680231699999997</v>
      </c>
      <c r="E12" s="12">
        <v>8.3538520199999997</v>
      </c>
      <c r="F12" s="12">
        <v>2.8648755189999999</v>
      </c>
      <c r="G12" s="12">
        <v>17.192397419999999</v>
      </c>
    </row>
    <row r="13" spans="1:7" x14ac:dyDescent="0.25">
      <c r="A13" s="12">
        <v>9.8364518089999997</v>
      </c>
      <c r="B13" s="12">
        <v>25.040229549999999</v>
      </c>
      <c r="C13" s="11"/>
      <c r="D13" s="12">
        <v>0</v>
      </c>
      <c r="E13" s="12">
        <v>2.3926568389999998</v>
      </c>
      <c r="F13" s="12">
        <v>8.6119673559999992</v>
      </c>
      <c r="G13" s="12">
        <v>0.46829507500000001</v>
      </c>
    </row>
    <row r="14" spans="1:7" x14ac:dyDescent="0.25">
      <c r="A14" s="12">
        <v>3.285116457</v>
      </c>
      <c r="B14" s="12">
        <v>9.2813141679999998</v>
      </c>
      <c r="C14" s="11"/>
      <c r="D14" s="12">
        <v>1.4793156359999999</v>
      </c>
      <c r="E14" s="11"/>
      <c r="F14" s="12">
        <v>1.8058008219999999</v>
      </c>
      <c r="G14" s="11"/>
    </row>
    <row r="15" spans="1:7" x14ac:dyDescent="0.25">
      <c r="A15" s="12">
        <v>5.0284599229999998</v>
      </c>
      <c r="B15" s="12"/>
      <c r="C15" s="11"/>
      <c r="D15" s="12">
        <v>4.2770920309999996</v>
      </c>
      <c r="E15" s="12"/>
      <c r="F15" s="12">
        <v>0.413284755</v>
      </c>
      <c r="G15" s="12"/>
    </row>
    <row r="16" spans="1:7" x14ac:dyDescent="0.25">
      <c r="A16" s="12">
        <v>0.29666697600000003</v>
      </c>
      <c r="B16" s="12"/>
      <c r="C16" s="11"/>
      <c r="D16" s="12">
        <v>0</v>
      </c>
      <c r="E16" s="12"/>
      <c r="F16" s="12">
        <v>0.29666697600000003</v>
      </c>
      <c r="G16" s="12"/>
    </row>
  </sheetData>
  <mergeCells count="4">
    <mergeCell ref="A2:B2"/>
    <mergeCell ref="D1:G1"/>
    <mergeCell ref="D2:E2"/>
    <mergeCell ref="F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workbookViewId="0">
      <selection activeCell="K33" sqref="K33"/>
    </sheetView>
  </sheetViews>
  <sheetFormatPr baseColWidth="10" defaultColWidth="9.140625" defaultRowHeight="15" x14ac:dyDescent="0.25"/>
  <cols>
    <col min="2" max="2" width="18.5703125" customWidth="1"/>
    <col min="3" max="3" width="16" customWidth="1"/>
    <col min="4" max="4" width="15.140625" customWidth="1"/>
    <col min="6" max="6" width="16.140625" customWidth="1"/>
    <col min="7" max="7" width="14.85546875" customWidth="1"/>
    <col min="8" max="8" width="15.5703125" style="1" customWidth="1"/>
    <col min="9" max="9" width="14.140625" customWidth="1"/>
    <col min="10" max="10" width="15.5703125" customWidth="1"/>
    <col min="12" max="12" width="11.140625" customWidth="1"/>
    <col min="13" max="13" width="10.28515625" customWidth="1"/>
    <col min="14" max="14" width="9.28515625" customWidth="1"/>
    <col min="16" max="16" width="15" customWidth="1"/>
    <col min="23" max="23" width="13.28515625" customWidth="1"/>
  </cols>
  <sheetData>
    <row r="1" spans="1:20" x14ac:dyDescent="0.25">
      <c r="A1" s="1" t="s">
        <v>73</v>
      </c>
      <c r="H1"/>
      <c r="I1" s="7" t="s">
        <v>52</v>
      </c>
      <c r="J1" s="7" t="s">
        <v>51</v>
      </c>
      <c r="K1" s="7" t="s">
        <v>50</v>
      </c>
      <c r="L1" s="7" t="s">
        <v>46</v>
      </c>
    </row>
    <row r="2" spans="1:20" ht="17.25" x14ac:dyDescent="0.25">
      <c r="A2" s="1" t="s">
        <v>72</v>
      </c>
      <c r="B2" s="1" t="s">
        <v>124</v>
      </c>
      <c r="C2" s="1" t="s">
        <v>125</v>
      </c>
      <c r="D2" s="1"/>
      <c r="E2" s="1" t="s">
        <v>71</v>
      </c>
      <c r="G2" s="1" t="s">
        <v>124</v>
      </c>
      <c r="H2" s="9" t="s">
        <v>53</v>
      </c>
      <c r="I2" s="13">
        <f>AVERAGE(B3:B7)</f>
        <v>3.4</v>
      </c>
      <c r="J2" s="13">
        <f>AVERAGE(B10:B16)</f>
        <v>18.428571428571427</v>
      </c>
      <c r="K2" s="13">
        <f>AVERAGE(B19:B22)</f>
        <v>7.25</v>
      </c>
      <c r="L2" s="13">
        <f>AVERAGE(B25:B28)</f>
        <v>6.75</v>
      </c>
    </row>
    <row r="3" spans="1:20" x14ac:dyDescent="0.25">
      <c r="A3" t="s">
        <v>70</v>
      </c>
      <c r="B3">
        <v>0</v>
      </c>
      <c r="C3">
        <v>0</v>
      </c>
      <c r="E3">
        <v>0</v>
      </c>
      <c r="H3" t="s">
        <v>60</v>
      </c>
      <c r="I3" s="11">
        <f>_xlfn.STDEV.P(B3:B7)</f>
        <v>2.8705400188814649</v>
      </c>
      <c r="J3" s="11">
        <f>_xlfn.STDEV.P(B10:B16)</f>
        <v>8.8456146173786969</v>
      </c>
      <c r="K3" s="11">
        <f>_xlfn.STDEV.P(B19:B22)</f>
        <v>7.2586155704789874</v>
      </c>
      <c r="L3" s="11">
        <f>_xlfn.STDEV.P(B25:B28)</f>
        <v>3.344772040064913</v>
      </c>
    </row>
    <row r="4" spans="1:20" x14ac:dyDescent="0.25">
      <c r="A4" t="s">
        <v>69</v>
      </c>
      <c r="B4">
        <v>5</v>
      </c>
      <c r="C4">
        <v>0</v>
      </c>
      <c r="E4">
        <f>B4+C4</f>
        <v>5</v>
      </c>
      <c r="H4" t="s">
        <v>58</v>
      </c>
      <c r="I4" s="11">
        <v>5</v>
      </c>
      <c r="J4" s="11">
        <v>7</v>
      </c>
      <c r="K4" s="11">
        <v>4</v>
      </c>
      <c r="L4" s="11">
        <v>4</v>
      </c>
    </row>
    <row r="5" spans="1:20" x14ac:dyDescent="0.25">
      <c r="A5" t="s">
        <v>68</v>
      </c>
      <c r="B5">
        <v>5</v>
      </c>
      <c r="C5">
        <v>0</v>
      </c>
      <c r="E5">
        <f>B5+C5</f>
        <v>5</v>
      </c>
      <c r="H5" s="9" t="s">
        <v>45</v>
      </c>
      <c r="I5" s="13">
        <f>I3/SQRT(I4)</f>
        <v>1.2837445228704971</v>
      </c>
      <c r="J5" s="13">
        <f>J3/SQRT(J4)</f>
        <v>3.3433280673002561</v>
      </c>
      <c r="K5" s="13">
        <f>K3/SQRT(K4)</f>
        <v>3.6293077852394937</v>
      </c>
      <c r="L5" s="13">
        <f>L3/SQRT(L4)</f>
        <v>1.6723860200324565</v>
      </c>
    </row>
    <row r="6" spans="1:20" x14ac:dyDescent="0.25">
      <c r="A6" t="s">
        <v>67</v>
      </c>
      <c r="B6">
        <v>7</v>
      </c>
      <c r="C6">
        <v>0</v>
      </c>
      <c r="E6">
        <f>B6+C6</f>
        <v>7</v>
      </c>
      <c r="H6"/>
      <c r="I6" s="11"/>
      <c r="J6" s="11"/>
      <c r="K6" s="11"/>
      <c r="L6" s="11"/>
    </row>
    <row r="7" spans="1:20" x14ac:dyDescent="0.25">
      <c r="A7" t="s">
        <v>66</v>
      </c>
      <c r="B7">
        <v>0</v>
      </c>
      <c r="C7">
        <v>0</v>
      </c>
      <c r="E7">
        <f>B7+C7</f>
        <v>0</v>
      </c>
      <c r="H7"/>
      <c r="I7" s="11"/>
      <c r="J7" s="11"/>
      <c r="K7" s="11"/>
      <c r="L7" s="11"/>
      <c r="T7" s="1"/>
    </row>
    <row r="8" spans="1:20" x14ac:dyDescent="0.25">
      <c r="H8"/>
      <c r="I8" s="11"/>
      <c r="J8" s="11"/>
      <c r="K8" s="11"/>
      <c r="L8" s="11"/>
    </row>
    <row r="9" spans="1:20" x14ac:dyDescent="0.25">
      <c r="A9" s="1" t="s">
        <v>65</v>
      </c>
      <c r="H9"/>
      <c r="I9" s="11"/>
      <c r="J9" s="11"/>
      <c r="K9" s="11"/>
      <c r="L9" s="11"/>
    </row>
    <row r="10" spans="1:20" ht="17.25" x14ac:dyDescent="0.25">
      <c r="A10" t="s">
        <v>64</v>
      </c>
      <c r="B10">
        <v>21</v>
      </c>
      <c r="C10">
        <v>0</v>
      </c>
      <c r="E10">
        <f t="shared" ref="E10:E16" si="0">B10+C10</f>
        <v>21</v>
      </c>
      <c r="G10" s="1" t="s">
        <v>125</v>
      </c>
      <c r="H10" s="9" t="s">
        <v>53</v>
      </c>
      <c r="I10" s="13">
        <f>AVERAGE(C3:C7)</f>
        <v>0</v>
      </c>
      <c r="J10" s="13">
        <f>AVERAGE(C10:C16)</f>
        <v>0</v>
      </c>
      <c r="K10" s="13">
        <f>AVERAGE(C19:C22)</f>
        <v>0.5</v>
      </c>
      <c r="L10" s="13">
        <f>AVERAGE(C25:C28)</f>
        <v>24.75</v>
      </c>
      <c r="T10" s="1"/>
    </row>
    <row r="11" spans="1:20" x14ac:dyDescent="0.25">
      <c r="A11" t="s">
        <v>63</v>
      </c>
      <c r="B11">
        <v>13</v>
      </c>
      <c r="C11">
        <v>0</v>
      </c>
      <c r="E11">
        <f t="shared" si="0"/>
        <v>13</v>
      </c>
      <c r="H11" s="9" t="s">
        <v>60</v>
      </c>
      <c r="I11" s="13">
        <f>_xlfn.STDEV.P(C3:C7)</f>
        <v>0</v>
      </c>
      <c r="J11" s="13">
        <f>_xlfn.STDEV.P(C10:C16)</f>
        <v>0</v>
      </c>
      <c r="K11" s="13">
        <f>_xlfn.STDEV.P(C19:C22)</f>
        <v>0.8660254037844386</v>
      </c>
      <c r="L11" s="13">
        <f>_xlfn.STDEV.P(C25:C28)</f>
        <v>4.3229041164476456</v>
      </c>
    </row>
    <row r="12" spans="1:20" x14ac:dyDescent="0.25">
      <c r="A12" t="s">
        <v>62</v>
      </c>
      <c r="B12">
        <v>9</v>
      </c>
      <c r="C12">
        <v>0</v>
      </c>
      <c r="E12">
        <f t="shared" si="0"/>
        <v>9</v>
      </c>
      <c r="H12" s="9" t="s">
        <v>58</v>
      </c>
      <c r="I12" s="13">
        <v>5</v>
      </c>
      <c r="J12" s="13">
        <v>7</v>
      </c>
      <c r="K12" s="13">
        <v>4</v>
      </c>
      <c r="L12" s="13">
        <v>4</v>
      </c>
    </row>
    <row r="13" spans="1:20" x14ac:dyDescent="0.25">
      <c r="A13" t="s">
        <v>61</v>
      </c>
      <c r="B13">
        <v>22</v>
      </c>
      <c r="C13">
        <v>0</v>
      </c>
      <c r="E13">
        <f t="shared" si="0"/>
        <v>22</v>
      </c>
      <c r="H13" s="9" t="s">
        <v>45</v>
      </c>
      <c r="I13" s="13">
        <f>I11/SQRT(I12)</f>
        <v>0</v>
      </c>
      <c r="J13" s="13">
        <f>J11/SQRT(J12)</f>
        <v>0</v>
      </c>
      <c r="K13" s="13">
        <f>K11/SQRT(K12)</f>
        <v>0.4330127018922193</v>
      </c>
      <c r="L13" s="13">
        <f>L11/SQRT(L12)</f>
        <v>2.1614520582238228</v>
      </c>
    </row>
    <row r="14" spans="1:20" x14ac:dyDescent="0.25">
      <c r="A14" t="s">
        <v>59</v>
      </c>
      <c r="B14">
        <v>6</v>
      </c>
      <c r="C14">
        <v>0</v>
      </c>
      <c r="E14">
        <f t="shared" si="0"/>
        <v>6</v>
      </c>
      <c r="H14"/>
      <c r="I14" s="11"/>
      <c r="J14" s="11"/>
      <c r="K14" s="11"/>
      <c r="L14" s="11"/>
    </row>
    <row r="15" spans="1:20" x14ac:dyDescent="0.25">
      <c r="A15" t="s">
        <v>57</v>
      </c>
      <c r="B15">
        <v>25</v>
      </c>
      <c r="C15">
        <v>0</v>
      </c>
      <c r="E15">
        <f t="shared" si="0"/>
        <v>25</v>
      </c>
      <c r="H15"/>
      <c r="I15" s="11"/>
      <c r="J15" s="11"/>
      <c r="K15" s="11"/>
      <c r="L15" s="11"/>
    </row>
    <row r="16" spans="1:20" x14ac:dyDescent="0.25">
      <c r="A16" t="s">
        <v>56</v>
      </c>
      <c r="B16">
        <v>33</v>
      </c>
      <c r="C16">
        <v>0</v>
      </c>
      <c r="E16">
        <f t="shared" si="0"/>
        <v>33</v>
      </c>
      <c r="H16"/>
      <c r="I16" s="11"/>
      <c r="J16" s="11"/>
      <c r="K16" s="11"/>
      <c r="L16" s="11"/>
    </row>
    <row r="17" spans="1:12" x14ac:dyDescent="0.25">
      <c r="H17"/>
      <c r="I17" s="11"/>
      <c r="J17" s="11"/>
      <c r="K17" s="11"/>
      <c r="L17" s="11"/>
    </row>
    <row r="18" spans="1:12" x14ac:dyDescent="0.25">
      <c r="A18" s="1" t="s">
        <v>50</v>
      </c>
      <c r="H18" s="20" t="s">
        <v>53</v>
      </c>
      <c r="I18" s="19" t="s">
        <v>52</v>
      </c>
      <c r="J18" s="19" t="s">
        <v>51</v>
      </c>
      <c r="K18" s="19" t="s">
        <v>50</v>
      </c>
      <c r="L18" s="19" t="s">
        <v>46</v>
      </c>
    </row>
    <row r="19" spans="1:12" ht="17.25" x14ac:dyDescent="0.25">
      <c r="A19" t="s">
        <v>55</v>
      </c>
      <c r="B19">
        <v>15</v>
      </c>
      <c r="C19">
        <v>0</v>
      </c>
      <c r="E19">
        <f>B19+C19</f>
        <v>15</v>
      </c>
      <c r="G19" s="1" t="s">
        <v>124</v>
      </c>
      <c r="H19" s="20" t="s">
        <v>48</v>
      </c>
      <c r="I19" s="14">
        <f>I2</f>
        <v>3.4</v>
      </c>
      <c r="J19" s="14">
        <f>J2</f>
        <v>18.428571428571427</v>
      </c>
      <c r="K19" s="14">
        <f>K2</f>
        <v>7.25</v>
      </c>
      <c r="L19" s="14">
        <f>L2</f>
        <v>6.75</v>
      </c>
    </row>
    <row r="20" spans="1:12" ht="17.25" x14ac:dyDescent="0.25">
      <c r="A20" t="s">
        <v>54</v>
      </c>
      <c r="B20">
        <v>14</v>
      </c>
      <c r="C20">
        <v>2</v>
      </c>
      <c r="E20">
        <f>B20+C20</f>
        <v>16</v>
      </c>
      <c r="G20" s="1" t="s">
        <v>125</v>
      </c>
      <c r="H20" s="20"/>
      <c r="I20" s="14">
        <f>I10</f>
        <v>0</v>
      </c>
      <c r="J20" s="14">
        <f>J10</f>
        <v>0</v>
      </c>
      <c r="K20" s="14">
        <f>K10</f>
        <v>0.5</v>
      </c>
      <c r="L20" s="14">
        <f>L10</f>
        <v>24.75</v>
      </c>
    </row>
    <row r="21" spans="1:12" x14ac:dyDescent="0.25">
      <c r="A21" t="s">
        <v>49</v>
      </c>
      <c r="B21">
        <v>0</v>
      </c>
      <c r="C21">
        <v>0</v>
      </c>
      <c r="E21">
        <f>B21+C21</f>
        <v>0</v>
      </c>
      <c r="G21" s="8"/>
      <c r="H21" s="20"/>
      <c r="I21" s="14"/>
      <c r="J21" s="14"/>
      <c r="K21" s="14"/>
      <c r="L21" s="14"/>
    </row>
    <row r="22" spans="1:12" ht="17.25" x14ac:dyDescent="0.25">
      <c r="A22" t="s">
        <v>47</v>
      </c>
      <c r="B22">
        <v>0</v>
      </c>
      <c r="C22">
        <v>0</v>
      </c>
      <c r="E22">
        <f>B22+C22</f>
        <v>0</v>
      </c>
      <c r="G22" s="1" t="s">
        <v>124</v>
      </c>
      <c r="H22" s="20" t="s">
        <v>45</v>
      </c>
      <c r="I22" s="14">
        <f>I5</f>
        <v>1.2837445228704971</v>
      </c>
      <c r="J22" s="14">
        <f>J5</f>
        <v>3.3433280673002561</v>
      </c>
      <c r="K22" s="14">
        <f>K5</f>
        <v>3.6293077852394937</v>
      </c>
      <c r="L22" s="14">
        <f>L5</f>
        <v>1.6723860200324565</v>
      </c>
    </row>
    <row r="23" spans="1:12" ht="17.25" x14ac:dyDescent="0.25">
      <c r="G23" s="1" t="s">
        <v>125</v>
      </c>
      <c r="H23" s="20"/>
      <c r="I23" s="14">
        <f>I13</f>
        <v>0</v>
      </c>
      <c r="J23" s="14">
        <f>J13</f>
        <v>0</v>
      </c>
      <c r="K23" s="14">
        <f>K13</f>
        <v>0.4330127018922193</v>
      </c>
      <c r="L23" s="14">
        <f>L13</f>
        <v>2.1614520582238228</v>
      </c>
    </row>
    <row r="24" spans="1:12" x14ac:dyDescent="0.25">
      <c r="A24" s="1" t="s">
        <v>46</v>
      </c>
      <c r="G24" s="1"/>
      <c r="H24"/>
    </row>
    <row r="25" spans="1:12" x14ac:dyDescent="0.25">
      <c r="A25" t="s">
        <v>44</v>
      </c>
      <c r="B25">
        <v>12</v>
      </c>
      <c r="C25">
        <v>32</v>
      </c>
      <c r="E25">
        <f>B25+C25</f>
        <v>44</v>
      </c>
      <c r="G25" s="1"/>
      <c r="H25"/>
    </row>
    <row r="26" spans="1:12" x14ac:dyDescent="0.25">
      <c r="A26" t="s">
        <v>43</v>
      </c>
      <c r="B26">
        <v>5</v>
      </c>
      <c r="C26">
        <v>22</v>
      </c>
      <c r="E26">
        <f>B26+C26</f>
        <v>27</v>
      </c>
      <c r="G26" s="1"/>
      <c r="H26"/>
    </row>
    <row r="27" spans="1:12" x14ac:dyDescent="0.25">
      <c r="A27" t="s">
        <v>42</v>
      </c>
      <c r="B27">
        <v>7</v>
      </c>
      <c r="C27">
        <v>24</v>
      </c>
      <c r="E27">
        <f>B27+C27</f>
        <v>31</v>
      </c>
      <c r="G27" s="1"/>
      <c r="H27"/>
    </row>
    <row r="28" spans="1:12" x14ac:dyDescent="0.25">
      <c r="A28" t="s">
        <v>41</v>
      </c>
      <c r="B28">
        <v>3</v>
      </c>
      <c r="C28">
        <v>21</v>
      </c>
      <c r="E28">
        <f>B28+C28</f>
        <v>24</v>
      </c>
      <c r="G28" s="1"/>
      <c r="H28"/>
    </row>
    <row r="43" spans="20:20" x14ac:dyDescent="0.25">
      <c r="T43" t="s">
        <v>40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workbookViewId="0">
      <selection activeCell="H20" sqref="H20"/>
    </sheetView>
  </sheetViews>
  <sheetFormatPr baseColWidth="10" defaultRowHeight="15" x14ac:dyDescent="0.25"/>
  <sheetData>
    <row r="1" spans="1:21" x14ac:dyDescent="0.25">
      <c r="A1" s="52" t="s">
        <v>74</v>
      </c>
      <c r="B1" s="52"/>
      <c r="C1" s="52"/>
      <c r="D1" s="52"/>
      <c r="E1" s="52"/>
      <c r="F1" s="52"/>
      <c r="G1" s="52"/>
      <c r="H1" s="52"/>
      <c r="I1" s="52"/>
      <c r="J1" s="52"/>
      <c r="L1" s="52" t="s">
        <v>78</v>
      </c>
      <c r="M1" s="52"/>
      <c r="N1" s="52"/>
      <c r="O1" s="52"/>
      <c r="P1" s="52"/>
      <c r="Q1" s="52"/>
      <c r="R1" s="52"/>
      <c r="S1" s="52"/>
      <c r="T1" s="52"/>
      <c r="U1" s="52"/>
    </row>
    <row r="2" spans="1:21" x14ac:dyDescent="0.25">
      <c r="A2" s="52" t="s">
        <v>75</v>
      </c>
      <c r="B2" s="52"/>
      <c r="C2" s="52"/>
      <c r="E2" s="52" t="s">
        <v>75</v>
      </c>
      <c r="F2" s="52"/>
      <c r="G2" s="52"/>
      <c r="I2" s="52" t="s">
        <v>75</v>
      </c>
      <c r="J2" s="52"/>
      <c r="L2" s="52" t="s">
        <v>75</v>
      </c>
      <c r="M2" s="52"/>
      <c r="N2" s="52"/>
      <c r="P2" s="52" t="s">
        <v>75</v>
      </c>
      <c r="Q2" s="52"/>
      <c r="R2" s="52"/>
      <c r="T2" s="52" t="s">
        <v>75</v>
      </c>
      <c r="U2" s="52"/>
    </row>
    <row r="3" spans="1:21" x14ac:dyDescent="0.25">
      <c r="A3" s="7" t="s">
        <v>76</v>
      </c>
      <c r="B3" s="7" t="s">
        <v>31</v>
      </c>
      <c r="C3" s="7" t="s">
        <v>77</v>
      </c>
      <c r="D3" s="7"/>
      <c r="E3" s="7" t="s">
        <v>76</v>
      </c>
      <c r="F3" s="7" t="s">
        <v>31</v>
      </c>
      <c r="G3" s="7" t="s">
        <v>77</v>
      </c>
      <c r="H3" s="7"/>
      <c r="I3" s="7" t="s">
        <v>31</v>
      </c>
      <c r="J3" s="7" t="s">
        <v>77</v>
      </c>
      <c r="L3" s="7" t="s">
        <v>76</v>
      </c>
      <c r="M3" s="7" t="s">
        <v>31</v>
      </c>
      <c r="N3" s="7" t="s">
        <v>77</v>
      </c>
      <c r="O3" s="7"/>
      <c r="P3" s="7" t="s">
        <v>76</v>
      </c>
      <c r="Q3" s="7" t="s">
        <v>31</v>
      </c>
      <c r="R3" s="7" t="s">
        <v>77</v>
      </c>
      <c r="S3" s="7"/>
      <c r="T3" s="7" t="s">
        <v>31</v>
      </c>
      <c r="U3" s="7" t="s">
        <v>77</v>
      </c>
    </row>
    <row r="4" spans="1:21" x14ac:dyDescent="0.25">
      <c r="A4" s="12">
        <v>1</v>
      </c>
      <c r="B4" s="12">
        <v>973.1</v>
      </c>
      <c r="C4" s="12">
        <v>1328.5</v>
      </c>
      <c r="D4" s="11"/>
      <c r="E4" s="12">
        <v>1</v>
      </c>
      <c r="F4" s="12">
        <v>14.8</v>
      </c>
      <c r="G4" s="12">
        <v>88.2</v>
      </c>
      <c r="H4" s="11"/>
      <c r="I4" s="12">
        <v>1.52</v>
      </c>
      <c r="J4" s="12">
        <v>6.64</v>
      </c>
      <c r="K4" s="11"/>
      <c r="L4" s="12">
        <v>1</v>
      </c>
      <c r="M4" s="12">
        <v>19612.894899999999</v>
      </c>
      <c r="N4" s="12">
        <v>6924.2471299999997</v>
      </c>
      <c r="O4" s="11"/>
      <c r="P4" s="12">
        <v>1</v>
      </c>
      <c r="Q4" s="12">
        <v>4.1402969900000004</v>
      </c>
      <c r="R4" s="12">
        <v>4.9995876800000003</v>
      </c>
      <c r="S4" s="11"/>
      <c r="T4" s="12">
        <v>2.11</v>
      </c>
      <c r="U4" s="12">
        <v>7.22</v>
      </c>
    </row>
    <row r="5" spans="1:21" x14ac:dyDescent="0.25">
      <c r="A5" s="12">
        <v>1.1000000000000001</v>
      </c>
      <c r="B5" s="12">
        <v>725.4</v>
      </c>
      <c r="C5" s="12">
        <v>1842.5</v>
      </c>
      <c r="D5" s="11"/>
      <c r="E5" s="12">
        <v>1</v>
      </c>
      <c r="F5" s="12">
        <v>18.8</v>
      </c>
      <c r="G5" s="12">
        <v>134.9</v>
      </c>
      <c r="H5" s="11"/>
      <c r="I5" s="12">
        <v>2.59</v>
      </c>
      <c r="J5" s="12">
        <v>7.32</v>
      </c>
      <c r="K5" s="11"/>
      <c r="L5" s="12">
        <v>1</v>
      </c>
      <c r="M5" s="12">
        <v>25151.042000000001</v>
      </c>
      <c r="N5" s="12">
        <v>5983.9002099999998</v>
      </c>
      <c r="O5" s="11"/>
      <c r="P5" s="12">
        <v>1</v>
      </c>
      <c r="Q5" s="12">
        <v>6.0567882099999997</v>
      </c>
      <c r="R5" s="12">
        <v>5.68689395</v>
      </c>
      <c r="S5" s="11"/>
      <c r="T5" s="12">
        <v>2.41</v>
      </c>
      <c r="U5" s="12">
        <v>9.5</v>
      </c>
    </row>
  </sheetData>
  <mergeCells count="8">
    <mergeCell ref="A1:J1"/>
    <mergeCell ref="A2:C2"/>
    <mergeCell ref="E2:G2"/>
    <mergeCell ref="I2:J2"/>
    <mergeCell ref="L1:U1"/>
    <mergeCell ref="L2:N2"/>
    <mergeCell ref="P2:R2"/>
    <mergeCell ref="T2:U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"/>
  <sheetViews>
    <sheetView workbookViewId="0">
      <selection activeCell="G25" sqref="G25"/>
    </sheetView>
  </sheetViews>
  <sheetFormatPr baseColWidth="10" defaultRowHeight="15" x14ac:dyDescent="0.25"/>
  <sheetData>
    <row r="1" spans="2:11" ht="15.75" thickBot="1" x14ac:dyDescent="0.3"/>
    <row r="2" spans="2:11" ht="15.75" thickBot="1" x14ac:dyDescent="0.3">
      <c r="B2" s="57" t="s">
        <v>143</v>
      </c>
      <c r="C2" s="57"/>
      <c r="D2" s="57"/>
      <c r="E2" s="57"/>
      <c r="F2" s="57"/>
      <c r="G2" s="57"/>
      <c r="H2" s="57"/>
      <c r="I2" s="57"/>
      <c r="J2" s="57"/>
      <c r="K2" s="57"/>
    </row>
    <row r="3" spans="2:11" ht="15.75" thickBot="1" x14ac:dyDescent="0.3">
      <c r="B3" s="57" t="s">
        <v>144</v>
      </c>
      <c r="C3" s="57"/>
      <c r="D3" s="57"/>
      <c r="E3" s="57"/>
      <c r="F3" s="57"/>
      <c r="G3" s="57"/>
      <c r="H3" s="57"/>
      <c r="I3" s="58" t="s">
        <v>4</v>
      </c>
      <c r="J3" s="58"/>
      <c r="K3" s="58"/>
    </row>
    <row r="4" spans="2:11" ht="15.75" thickBot="1" x14ac:dyDescent="0.3">
      <c r="B4" s="59" t="s">
        <v>145</v>
      </c>
      <c r="C4" s="57"/>
      <c r="D4" s="57"/>
      <c r="E4" s="57"/>
      <c r="F4" s="59" t="s">
        <v>146</v>
      </c>
      <c r="G4" s="57"/>
      <c r="H4" s="26"/>
      <c r="I4" s="57" t="s">
        <v>31</v>
      </c>
      <c r="J4" s="60"/>
      <c r="K4" s="60"/>
    </row>
    <row r="5" spans="2:11" ht="15.75" thickBot="1" x14ac:dyDescent="0.3">
      <c r="B5" s="27">
        <v>0</v>
      </c>
      <c r="C5" s="27">
        <v>2</v>
      </c>
      <c r="D5" s="27">
        <v>6</v>
      </c>
      <c r="E5" s="27">
        <v>20</v>
      </c>
      <c r="F5" s="27">
        <v>2</v>
      </c>
      <c r="G5" s="27">
        <v>6</v>
      </c>
      <c r="H5" s="27">
        <v>20</v>
      </c>
      <c r="I5" s="27">
        <v>0</v>
      </c>
      <c r="J5" s="27">
        <v>20</v>
      </c>
      <c r="K5" s="27">
        <v>40</v>
      </c>
    </row>
    <row r="6" spans="2:11" x14ac:dyDescent="0.25">
      <c r="B6" s="28">
        <v>0.84135102799999995</v>
      </c>
      <c r="C6" s="29">
        <v>1.033189001</v>
      </c>
      <c r="D6" s="29">
        <v>1.7556491089999999</v>
      </c>
      <c r="E6" s="29">
        <v>2.0152783319999998</v>
      </c>
      <c r="F6" s="29">
        <v>1.013966473</v>
      </c>
      <c r="G6" s="29">
        <v>1.747865454</v>
      </c>
      <c r="H6" s="29">
        <v>4.2780822609999998</v>
      </c>
      <c r="I6" s="29">
        <v>1.054827435</v>
      </c>
      <c r="J6" s="29">
        <v>0.99922049899999998</v>
      </c>
      <c r="K6" s="30">
        <v>1.267849674</v>
      </c>
    </row>
    <row r="7" spans="2:11" x14ac:dyDescent="0.25">
      <c r="B7" s="31">
        <v>1.039141487</v>
      </c>
      <c r="C7" s="32">
        <v>1.094926085</v>
      </c>
      <c r="D7" s="32">
        <v>1.4327559839999999</v>
      </c>
      <c r="E7" s="32">
        <v>1.9494196859999999</v>
      </c>
      <c r="F7" s="32">
        <v>1.1640958079999999</v>
      </c>
      <c r="G7" s="32">
        <v>1.974726859</v>
      </c>
      <c r="H7" s="32">
        <v>4.3979203760000001</v>
      </c>
      <c r="I7" s="32">
        <v>0.96203726499999997</v>
      </c>
      <c r="J7" s="32">
        <v>1.1505388110000001</v>
      </c>
      <c r="K7" s="33">
        <v>1.1883219140000001</v>
      </c>
    </row>
    <row r="8" spans="2:11" ht="15.75" thickBot="1" x14ac:dyDescent="0.3">
      <c r="B8" s="34">
        <v>1.119507485</v>
      </c>
      <c r="C8" s="35">
        <v>1.3266887300000001</v>
      </c>
      <c r="D8" s="35">
        <v>1.2435697269999999</v>
      </c>
      <c r="E8" s="35">
        <v>2.2285845800000001</v>
      </c>
      <c r="F8" s="35">
        <v>0.94516661999999996</v>
      </c>
      <c r="G8" s="35">
        <v>2.2584295619999999</v>
      </c>
      <c r="H8" s="35">
        <v>4.2086058849999999</v>
      </c>
      <c r="I8" s="35">
        <v>0.98313530000000005</v>
      </c>
      <c r="J8" s="35">
        <v>1.0876568900000001</v>
      </c>
      <c r="K8" s="36">
        <v>1.3602579079999999</v>
      </c>
    </row>
  </sheetData>
  <mergeCells count="6">
    <mergeCell ref="B2:K2"/>
    <mergeCell ref="B3:H3"/>
    <mergeCell ref="I3:K3"/>
    <mergeCell ref="B4:E4"/>
    <mergeCell ref="F4:G4"/>
    <mergeCell ref="I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23</vt:i4>
      </vt:variant>
    </vt:vector>
  </HeadingPairs>
  <TitlesOfParts>
    <vt:vector size="23" baseType="lpstr">
      <vt:lpstr>Fig1-c</vt:lpstr>
      <vt:lpstr>Fig1-d</vt:lpstr>
      <vt:lpstr>Fig1-g-h</vt:lpstr>
      <vt:lpstr>Fig2-j</vt:lpstr>
      <vt:lpstr>Fig3-a-b-c</vt:lpstr>
      <vt:lpstr>Fig3-g-h</vt:lpstr>
      <vt:lpstr>Fig4-c</vt:lpstr>
      <vt:lpstr>Fig5-b-c</vt:lpstr>
      <vt:lpstr>Fig5-e</vt:lpstr>
      <vt:lpstr>Fig6-c</vt:lpstr>
      <vt:lpstr>Fig6-d</vt:lpstr>
      <vt:lpstr>Fig6-e</vt:lpstr>
      <vt:lpstr>SuppFig1-e</vt:lpstr>
      <vt:lpstr>SuppFig2-b</vt:lpstr>
      <vt:lpstr>SuppFig2-c</vt:lpstr>
      <vt:lpstr>SuppFig2-d</vt:lpstr>
      <vt:lpstr>SuppFig3-e</vt:lpstr>
      <vt:lpstr>SuppFig4-b-c</vt:lpstr>
      <vt:lpstr>Uncropped blots</vt:lpstr>
      <vt:lpstr>Feuil2</vt:lpstr>
      <vt:lpstr>SuppFig5-h</vt:lpstr>
      <vt:lpstr>SuppFig6-k</vt:lpstr>
      <vt:lpstr>SuppTable2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fortin</dc:creator>
  <cp:lastModifiedBy>fortin</cp:lastModifiedBy>
  <dcterms:created xsi:type="dcterms:W3CDTF">2022-03-10T12:58:07Z</dcterms:created>
  <dcterms:modified xsi:type="dcterms:W3CDTF">2022-05-11T08:01:14Z</dcterms:modified>
</cp:coreProperties>
</file>