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shasmolgovsky/Box Sync/PILAR ALCAIDE_SASHA/Manuscript Drafts/Resubmission Files/Files for Initial Resubmission/"/>
    </mc:Choice>
  </mc:AlternateContent>
  <xr:revisionPtr revIDLastSave="0" documentId="13_ncr:1_{B57A6421-0B63-7743-85E8-1E8A39995950}" xr6:coauthVersionLast="47" xr6:coauthVersionMax="47" xr10:uidLastSave="{00000000-0000-0000-0000-000000000000}"/>
  <bookViews>
    <workbookView xWindow="40" yWindow="460" windowWidth="28760" windowHeight="16660" firstSheet="35" activeTab="47" xr2:uid="{E4E963AB-09F9-6845-B0F5-F26F6B547C45}"/>
  </bookViews>
  <sheets>
    <sheet name="Fig. 1B" sheetId="1" r:id="rId1"/>
    <sheet name="Fig. 1D" sheetId="2" r:id="rId2"/>
    <sheet name="Fig. 1F" sheetId="3" r:id="rId3"/>
    <sheet name="Fig. 1G" sheetId="4" r:id="rId4"/>
    <sheet name="Fig. 1I" sheetId="5" r:id="rId5"/>
    <sheet name="Fig. 1K" sheetId="6" r:id="rId6"/>
    <sheet name="Fig. 2A" sheetId="7" r:id="rId7"/>
    <sheet name="Fig. 2B" sheetId="8" r:id="rId8"/>
    <sheet name="Fig. 2D" sheetId="9" r:id="rId9"/>
    <sheet name="Fig. 2E" sheetId="10" r:id="rId10"/>
    <sheet name="Fig. 2F" sheetId="11" r:id="rId11"/>
    <sheet name="Fig. 3B" sheetId="12" r:id="rId12"/>
    <sheet name="Fig. 3C" sheetId="13" r:id="rId13"/>
    <sheet name="Fig. 3D" sheetId="14" r:id="rId14"/>
    <sheet name="Fig. 3F" sheetId="15" r:id="rId15"/>
    <sheet name="Fig. 3H" sheetId="16" r:id="rId16"/>
    <sheet name="Fig. 3I" sheetId="17" r:id="rId17"/>
    <sheet name="Fig. 4B" sheetId="18" r:id="rId18"/>
    <sheet name="Fig. 4D" sheetId="19" r:id="rId19"/>
    <sheet name="Fig. 4E" sheetId="20" r:id="rId20"/>
    <sheet name="Fig. 4F" sheetId="21" r:id="rId21"/>
    <sheet name="Fig. 4G" sheetId="22" r:id="rId22"/>
    <sheet name="Fig. 4H" sheetId="23" r:id="rId23"/>
    <sheet name="Fig. 4I" sheetId="24" r:id="rId24"/>
    <sheet name="Fig. 4J" sheetId="25" r:id="rId25"/>
    <sheet name="Fig. 4K" sheetId="26" r:id="rId26"/>
    <sheet name="Fig. 4L" sheetId="27" r:id="rId27"/>
    <sheet name="Fig. 5C" sheetId="28" r:id="rId28"/>
    <sheet name="Fig. 5E" sheetId="29" r:id="rId29"/>
    <sheet name="Fig. 5F" sheetId="30" r:id="rId30"/>
    <sheet name="Fig. 5G" sheetId="31" r:id="rId31"/>
    <sheet name="Fig. 5H" sheetId="32" r:id="rId32"/>
    <sheet name="Fig. 5J" sheetId="33" r:id="rId33"/>
    <sheet name="Fig. 5K" sheetId="82" r:id="rId34"/>
    <sheet name="Fig. 6B" sheetId="34" r:id="rId35"/>
    <sheet name="Fig. 6D" sheetId="35" r:id="rId36"/>
    <sheet name="Fig. 6F" sheetId="39" r:id="rId37"/>
    <sheet name="Fig. 6G" sheetId="40" r:id="rId38"/>
    <sheet name="Fig. 6H" sheetId="41" r:id="rId39"/>
    <sheet name="Fig. 7C" sheetId="36" r:id="rId40"/>
    <sheet name="Fig. 7E" sheetId="37" r:id="rId41"/>
    <sheet name="Fig. 7F" sheetId="38" r:id="rId42"/>
    <sheet name="Fig. 8C" sheetId="42" r:id="rId43"/>
    <sheet name="Fig. 8D" sheetId="43" r:id="rId44"/>
    <sheet name="Fig. 8E" sheetId="44" r:id="rId45"/>
    <sheet name="Fig. 8F" sheetId="45" r:id="rId46"/>
    <sheet name="Fig. 8G" sheetId="46" r:id="rId47"/>
    <sheet name="Fig. 8H" sheetId="47" r:id="rId48"/>
    <sheet name="Fig. S1B" sheetId="48" r:id="rId49"/>
    <sheet name="Fig. S1D" sheetId="49" r:id="rId50"/>
    <sheet name="Fig. S1E" sheetId="50" r:id="rId51"/>
    <sheet name="Fig. S1F" sheetId="51" r:id="rId52"/>
    <sheet name="Fig. S1G" sheetId="52" r:id="rId53"/>
    <sheet name="Fig. S1H" sheetId="53" r:id="rId54"/>
    <sheet name="Fig. S1J" sheetId="54" r:id="rId55"/>
    <sheet name="Fig. S1L" sheetId="55" r:id="rId56"/>
    <sheet name="Fig. S1M" sheetId="56" r:id="rId57"/>
    <sheet name="Fig. S1N" sheetId="57" r:id="rId58"/>
    <sheet name="Fig. S1O" sheetId="58" r:id="rId59"/>
    <sheet name="Fig. S1P" sheetId="59" r:id="rId60"/>
    <sheet name="Fig. S1Q" sheetId="60" r:id="rId61"/>
    <sheet name="Fig. S1R" sheetId="61" r:id="rId62"/>
    <sheet name="Fig. S1S" sheetId="62" r:id="rId63"/>
    <sheet name="Fig. S1T" sheetId="63" r:id="rId64"/>
    <sheet name="Fig. S2A" sheetId="64" r:id="rId65"/>
    <sheet name="Fig. S2B" sheetId="65" r:id="rId66"/>
    <sheet name="Fig. S3B" sheetId="66" r:id="rId67"/>
    <sheet name="Fig. S3E" sheetId="67" r:id="rId68"/>
    <sheet name="Fig. S3G" sheetId="68" r:id="rId69"/>
    <sheet name="Fig. S3H" sheetId="69" r:id="rId70"/>
    <sheet name="Fig. S3I" sheetId="70" r:id="rId71"/>
    <sheet name="Fig. S3J" sheetId="71" r:id="rId72"/>
    <sheet name="Fig. S3K" sheetId="72" r:id="rId73"/>
    <sheet name="Fig. S3L" sheetId="73" r:id="rId74"/>
    <sheet name="Fig. S3M" sheetId="74" r:id="rId75"/>
    <sheet name="Fig. S4F" sheetId="75" r:id="rId76"/>
    <sheet name="Fig. S4G" sheetId="76" r:id="rId77"/>
    <sheet name="Fig. S5B" sheetId="77" r:id="rId78"/>
    <sheet name="Fig. S5C" sheetId="78" r:id="rId79"/>
    <sheet name="Fig. S5D" sheetId="79" r:id="rId80"/>
    <sheet name="Fig. S5E" sheetId="80" r:id="rId81"/>
    <sheet name="Table S1" sheetId="85" r:id="rId82"/>
    <sheet name="Table S2" sheetId="81" r:id="rId83"/>
    <sheet name="Table S3" sheetId="83" r:id="rId84"/>
    <sheet name="Table S4" sheetId="84" r:id="rId85"/>
    <sheet name="Table S5" sheetId="86" r:id="rId86"/>
    <sheet name="Table S6" sheetId="87" r:id="rId8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60" l="1"/>
  <c r="B7" i="60"/>
  <c r="B6" i="60"/>
  <c r="B5" i="60"/>
  <c r="B4" i="60"/>
  <c r="A8" i="60"/>
  <c r="A7" i="60"/>
  <c r="A6" i="60"/>
  <c r="A5" i="60"/>
  <c r="A4" i="60"/>
  <c r="D7" i="46" l="1"/>
  <c r="D6" i="46"/>
  <c r="D5" i="46"/>
  <c r="D4" i="46"/>
</calcChain>
</file>

<file path=xl/sharedStrings.xml><?xml version="1.0" encoding="utf-8"?>
<sst xmlns="http://schemas.openxmlformats.org/spreadsheetml/2006/main" count="663" uniqueCount="137">
  <si>
    <t>Figure 1B</t>
  </si>
  <si>
    <t>STD</t>
  </si>
  <si>
    <t>H/L</t>
  </si>
  <si>
    <t>Figure 1D</t>
  </si>
  <si>
    <t>Figure 1G</t>
  </si>
  <si>
    <t>Figure 1I</t>
  </si>
  <si>
    <t>Figure 1K</t>
  </si>
  <si>
    <t>Figure 2B</t>
  </si>
  <si>
    <t>WT</t>
  </si>
  <si>
    <t>Tcra-/-</t>
  </si>
  <si>
    <t>Figure 2D</t>
  </si>
  <si>
    <t>Figure 2F</t>
  </si>
  <si>
    <t>Figure 3B</t>
  </si>
  <si>
    <t>TAC</t>
  </si>
  <si>
    <t>Figure 3D</t>
  </si>
  <si>
    <t>Sham</t>
  </si>
  <si>
    <t>Figure 3H</t>
  </si>
  <si>
    <t>Figure 3I</t>
  </si>
  <si>
    <t>p-IRE1a</t>
  </si>
  <si>
    <t>p-PERK</t>
  </si>
  <si>
    <t>p-EIF2a</t>
  </si>
  <si>
    <t>ATF6</t>
  </si>
  <si>
    <t>Figure 4E</t>
  </si>
  <si>
    <t>Figure 4F</t>
  </si>
  <si>
    <t>Figure 4G</t>
  </si>
  <si>
    <t>Xbp1s</t>
  </si>
  <si>
    <t>Atf4</t>
  </si>
  <si>
    <t>Atf6</t>
  </si>
  <si>
    <t>1 week</t>
  </si>
  <si>
    <t>3 weeks</t>
  </si>
  <si>
    <t>5 weeks</t>
  </si>
  <si>
    <t>Figure 4H</t>
  </si>
  <si>
    <t>Figure 4J</t>
  </si>
  <si>
    <r>
      <t>T-</t>
    </r>
    <r>
      <rPr>
        <i/>
        <sz val="12"/>
        <color theme="1"/>
        <rFont val="Calibri"/>
        <family val="2"/>
        <scheme val="minor"/>
      </rPr>
      <t>Xbp1</t>
    </r>
    <r>
      <rPr>
        <sz val="12"/>
        <color theme="1"/>
        <rFont val="Calibri"/>
        <family val="2"/>
        <scheme val="minor"/>
      </rPr>
      <t xml:space="preserve"> (WT)</t>
    </r>
  </si>
  <si>
    <r>
      <t>T-</t>
    </r>
    <r>
      <rPr>
        <i/>
        <sz val="12"/>
        <color theme="1"/>
        <rFont val="Calibri"/>
        <family val="2"/>
        <scheme val="minor"/>
      </rPr>
      <t>Xbp1</t>
    </r>
    <r>
      <rPr>
        <sz val="12"/>
        <color theme="1"/>
        <rFont val="Calibri"/>
        <family val="2"/>
        <scheme val="minor"/>
      </rPr>
      <t xml:space="preserve"> (KO)</t>
    </r>
  </si>
  <si>
    <t>Figure 5G</t>
  </si>
  <si>
    <t>WT (CD45.1)</t>
  </si>
  <si>
    <r>
      <t>Xbp1-/-</t>
    </r>
    <r>
      <rPr>
        <sz val="12"/>
        <color theme="1"/>
        <rFont val="Calibri"/>
        <family val="2"/>
        <scheme val="minor"/>
      </rPr>
      <t xml:space="preserve"> (CD45.2)</t>
    </r>
  </si>
  <si>
    <t>Figure 5J</t>
  </si>
  <si>
    <t>H/L --&gt; STD</t>
  </si>
  <si>
    <t>Figure 6D</t>
  </si>
  <si>
    <t>Figure 6F</t>
  </si>
  <si>
    <t>H/L --&gt; 2 weeks STD</t>
  </si>
  <si>
    <t>H/L --&gt; 3 weeks  STD</t>
  </si>
  <si>
    <t>Figure 6G</t>
  </si>
  <si>
    <t>Figure 6H</t>
  </si>
  <si>
    <t>Figure S1B</t>
  </si>
  <si>
    <t>Figure S1D</t>
  </si>
  <si>
    <t>Figure S1E</t>
  </si>
  <si>
    <t>Figure S1F</t>
  </si>
  <si>
    <t>Figure S1G</t>
  </si>
  <si>
    <t>Figure S1H</t>
  </si>
  <si>
    <t>Figure S1J</t>
  </si>
  <si>
    <t>HFDo</t>
  </si>
  <si>
    <t>LNAMEo</t>
  </si>
  <si>
    <t>Figure S1L</t>
  </si>
  <si>
    <t>Figure S1M</t>
  </si>
  <si>
    <t>Figure S1N</t>
  </si>
  <si>
    <t>Figure S1O</t>
  </si>
  <si>
    <t>Figure S1P</t>
  </si>
  <si>
    <t>Figure S1Q</t>
  </si>
  <si>
    <t>Male</t>
  </si>
  <si>
    <t>Female</t>
  </si>
  <si>
    <t>Figure S1R</t>
  </si>
  <si>
    <t>Figure S1S</t>
  </si>
  <si>
    <t>Figure S1T</t>
  </si>
  <si>
    <t>Figure S2A</t>
  </si>
  <si>
    <t>Figure S2B</t>
  </si>
  <si>
    <t>Figure S3B</t>
  </si>
  <si>
    <t>Figure S3E</t>
  </si>
  <si>
    <t>Figure S3G</t>
  </si>
  <si>
    <t>Figure S3H</t>
  </si>
  <si>
    <t>Figure S3I</t>
  </si>
  <si>
    <t>Figure S3J</t>
  </si>
  <si>
    <r>
      <rPr>
        <sz val="12"/>
        <color rgb="FF000000"/>
        <rFont val="Calibri"/>
        <family val="2"/>
        <scheme val="minor"/>
      </rPr>
      <t>Total</t>
    </r>
    <r>
      <rPr>
        <i/>
        <sz val="12"/>
        <color rgb="FF000000"/>
        <rFont val="Calibri"/>
        <family val="2"/>
        <scheme val="minor"/>
      </rPr>
      <t xml:space="preserve"> Xbp1</t>
    </r>
  </si>
  <si>
    <r>
      <t xml:space="preserve">Total </t>
    </r>
    <r>
      <rPr>
        <i/>
        <sz val="12"/>
        <color theme="1"/>
        <rFont val="Calibri"/>
        <family val="2"/>
        <scheme val="minor"/>
      </rPr>
      <t>Xbp1</t>
    </r>
  </si>
  <si>
    <t>Figure S3K</t>
  </si>
  <si>
    <t>Xbp1-/-</t>
  </si>
  <si>
    <t>Anterior Wall Thickness</t>
  </si>
  <si>
    <t>Internal Diastolic Diameter</t>
  </si>
  <si>
    <t>Internal Systolic Diameter</t>
  </si>
  <si>
    <t>Posterior Wall Thickness</t>
  </si>
  <si>
    <t>Heart Rate</t>
  </si>
  <si>
    <t>dP/dt min</t>
  </si>
  <si>
    <t>dP/dt max</t>
  </si>
  <si>
    <t>ESPVR</t>
  </si>
  <si>
    <t>PRSW</t>
  </si>
  <si>
    <t>Supplementary Table 1</t>
  </si>
  <si>
    <t>Figure 4K</t>
  </si>
  <si>
    <t>Weeks</t>
  </si>
  <si>
    <r>
      <t xml:space="preserve">Splenic </t>
    </r>
    <r>
      <rPr>
        <i/>
        <sz val="12"/>
        <color theme="1"/>
        <rFont val="Calibri"/>
        <family val="2"/>
        <scheme val="minor"/>
      </rPr>
      <t>Xbp1s</t>
    </r>
    <r>
      <rPr>
        <sz val="12"/>
        <color theme="1"/>
        <rFont val="Calibri"/>
        <family val="2"/>
        <scheme val="minor"/>
      </rPr>
      <t xml:space="preserve"> - H/L</t>
    </r>
  </si>
  <si>
    <t>Cardiac CD4+ Infiltration (fold change rel. to STD) - H/L</t>
  </si>
  <si>
    <t>Supplementary Table 2</t>
  </si>
  <si>
    <t>Ejection Fraction</t>
  </si>
  <si>
    <t>Fractional Shortening</t>
  </si>
  <si>
    <t>EDPVR</t>
  </si>
  <si>
    <t>Systolic Blood Pressure</t>
  </si>
  <si>
    <t>Supplementary Table 3</t>
  </si>
  <si>
    <t>Supplementary Table 4</t>
  </si>
  <si>
    <t>Supplementary Table 5</t>
  </si>
  <si>
    <r>
      <t>T-</t>
    </r>
    <r>
      <rPr>
        <i/>
        <sz val="12"/>
        <color theme="1"/>
        <rFont val="Calibri"/>
        <family val="2"/>
        <scheme val="minor"/>
      </rPr>
      <t>Xbp1</t>
    </r>
    <r>
      <rPr>
        <sz val="12"/>
        <color theme="1"/>
        <rFont val="Calibri"/>
        <family val="2"/>
        <scheme val="minor"/>
      </rPr>
      <t xml:space="preserve"> WT</t>
    </r>
  </si>
  <si>
    <r>
      <t>T-</t>
    </r>
    <r>
      <rPr>
        <i/>
        <sz val="12"/>
        <color theme="1"/>
        <rFont val="Calibri"/>
        <family val="2"/>
        <scheme val="minor"/>
      </rPr>
      <t>Xbp1</t>
    </r>
    <r>
      <rPr>
        <sz val="12"/>
        <color theme="1"/>
        <rFont val="Calibri"/>
        <family val="2"/>
        <scheme val="minor"/>
      </rPr>
      <t xml:space="preserve"> KO</t>
    </r>
  </si>
  <si>
    <t>Supplementary Table 6</t>
  </si>
  <si>
    <t xml:space="preserve">Fractional Shortening </t>
  </si>
  <si>
    <t>H/L -&gt; 2STD</t>
  </si>
  <si>
    <t>H/L -&gt; 3STD</t>
  </si>
  <si>
    <t>Figure S3L</t>
  </si>
  <si>
    <t>Figure S3M</t>
  </si>
  <si>
    <t>Figure S4F</t>
  </si>
  <si>
    <t>Figure S4G</t>
  </si>
  <si>
    <t>Figure S5B</t>
  </si>
  <si>
    <t>Figure S5C</t>
  </si>
  <si>
    <t>Figure S5D</t>
  </si>
  <si>
    <t>Figure S5E</t>
  </si>
  <si>
    <t>Figure 2A</t>
  </si>
  <si>
    <t>Figure 2E</t>
  </si>
  <si>
    <t>Figure 3C</t>
  </si>
  <si>
    <t>Figure 3F</t>
  </si>
  <si>
    <t>Figure 4B</t>
  </si>
  <si>
    <t>Figure 4D</t>
  </si>
  <si>
    <t>Figure 4I</t>
  </si>
  <si>
    <t>Figure 4L</t>
  </si>
  <si>
    <t>Figure 5C</t>
  </si>
  <si>
    <t>Figure 5E</t>
  </si>
  <si>
    <t>Figure 5F</t>
  </si>
  <si>
    <t>Figure 5H</t>
  </si>
  <si>
    <t>Figure 5K</t>
  </si>
  <si>
    <t>Figure 6B</t>
  </si>
  <si>
    <t>Figure 7C</t>
  </si>
  <si>
    <t>Figure 7E</t>
  </si>
  <si>
    <t>Figure 7F</t>
  </si>
  <si>
    <t>Figure 8C</t>
  </si>
  <si>
    <t>Figure 8D</t>
  </si>
  <si>
    <t>Figure 8E</t>
  </si>
  <si>
    <t>Figure 8F</t>
  </si>
  <si>
    <t>Figure 8G</t>
  </si>
  <si>
    <t>Figure 8H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</si>
</sst>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9"/>
      <name val="Arial"/>
      <family val="2"/>
    </font>
    <font>
      <sz val="12"/>
      <name val="Arial"/>
      <family val="2"/>
    </font>
    <font>
      <i/>
      <sz val="12"/>
      <color theme="1"/>
      <name val="Calibri"/>
      <family val="2"/>
      <scheme val="minor"/>
    </font>
    <font>
      <sz val="12"/>
      <name val="Calibri"/>
      <family val="2"/>
    </font>
    <font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2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8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styles" Target="styles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90" Type="http://schemas.openxmlformats.org/officeDocument/2006/relationships/sharedStrings" Target="sharedStrings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theme" Target="theme/theme1.xml"/><Relationship Id="rId9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406E6-D330-1943-9C3D-8A2CE65198F8}">
  <dimension ref="A1:B12"/>
  <sheetViews>
    <sheetView workbookViewId="0">
      <selection sqref="A1:C12"/>
    </sheetView>
  </sheetViews>
  <sheetFormatPr baseColWidth="10" defaultRowHeight="16" x14ac:dyDescent="0.2"/>
  <sheetData>
    <row r="1" spans="1:2" x14ac:dyDescent="0.2">
      <c r="A1" t="s">
        <v>0</v>
      </c>
    </row>
    <row r="3" spans="1:2" x14ac:dyDescent="0.2">
      <c r="A3" t="s">
        <v>1</v>
      </c>
      <c r="B3" t="s">
        <v>2</v>
      </c>
    </row>
    <row r="4" spans="1:2" x14ac:dyDescent="0.2">
      <c r="A4">
        <v>92496.232251923546</v>
      </c>
      <c r="B4">
        <v>135934.49578996221</v>
      </c>
    </row>
    <row r="5" spans="1:2" x14ac:dyDescent="0.2">
      <c r="A5">
        <v>69350.102498753404</v>
      </c>
      <c r="B5">
        <v>121776.16333688232</v>
      </c>
    </row>
    <row r="6" spans="1:2" x14ac:dyDescent="0.2">
      <c r="A6">
        <v>58325.072746458602</v>
      </c>
      <c r="B6">
        <v>124315.53619041426</v>
      </c>
    </row>
    <row r="7" spans="1:2" x14ac:dyDescent="0.2">
      <c r="A7">
        <v>81531.872008062492</v>
      </c>
      <c r="B7">
        <v>93167.168027503212</v>
      </c>
    </row>
    <row r="8" spans="1:2" x14ac:dyDescent="0.2">
      <c r="A8">
        <v>81889.389983384768</v>
      </c>
      <c r="B8">
        <v>119702.45275432247</v>
      </c>
    </row>
    <row r="9" spans="1:2" x14ac:dyDescent="0.2">
      <c r="A9">
        <v>108046.96449026346</v>
      </c>
      <c r="B9">
        <v>108763.35877862596</v>
      </c>
    </row>
    <row r="10" spans="1:2" x14ac:dyDescent="0.2">
      <c r="B10">
        <v>106231.78659493387</v>
      </c>
    </row>
    <row r="11" spans="1:2" x14ac:dyDescent="0.2">
      <c r="B11">
        <v>64181.556787841444</v>
      </c>
    </row>
    <row r="12" spans="1:2" x14ac:dyDescent="0.2">
      <c r="B12">
        <v>89927.282520872614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69624-CD7D-C040-9504-66B445AE658F}">
  <dimension ref="A1:B9"/>
  <sheetViews>
    <sheetView workbookViewId="0">
      <selection activeCell="A2" sqref="A2"/>
    </sheetView>
  </sheetViews>
  <sheetFormatPr baseColWidth="10" defaultRowHeight="16" x14ac:dyDescent="0.2"/>
  <sheetData>
    <row r="1" spans="1:2" x14ac:dyDescent="0.2">
      <c r="A1" t="s">
        <v>115</v>
      </c>
    </row>
    <row r="3" spans="1:2" x14ac:dyDescent="0.2">
      <c r="A3" t="s">
        <v>1</v>
      </c>
      <c r="B3" t="s">
        <v>2</v>
      </c>
    </row>
    <row r="4" spans="1:2" x14ac:dyDescent="0.2">
      <c r="A4">
        <v>11000.991080277503</v>
      </c>
      <c r="B4">
        <v>41268.338854708949</v>
      </c>
    </row>
    <row r="5" spans="1:2" x14ac:dyDescent="0.2">
      <c r="A5">
        <v>9132.2815533980574</v>
      </c>
      <c r="B5">
        <v>21149.24181963288</v>
      </c>
    </row>
    <row r="6" spans="1:2" x14ac:dyDescent="0.2">
      <c r="A6">
        <v>17313.585291113381</v>
      </c>
      <c r="B6">
        <v>28915.662650602408</v>
      </c>
    </row>
    <row r="7" spans="1:2" x14ac:dyDescent="0.2">
      <c r="A7">
        <v>23079.847908745247</v>
      </c>
      <c r="B7">
        <v>35495.568090249799</v>
      </c>
    </row>
    <row r="8" spans="1:2" x14ac:dyDescent="0.2">
      <c r="A8">
        <v>23451.957295373668</v>
      </c>
      <c r="B8">
        <v>49073.102483385803</v>
      </c>
    </row>
    <row r="9" spans="1:2" x14ac:dyDescent="0.2">
      <c r="A9">
        <v>14558.610709117222</v>
      </c>
      <c r="B9">
        <v>30697.674418604649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E7793-D83D-1644-8796-9B9690D11FD3}">
  <dimension ref="A1:B9"/>
  <sheetViews>
    <sheetView workbookViewId="0">
      <selection activeCell="A2" sqref="A2"/>
    </sheetView>
  </sheetViews>
  <sheetFormatPr baseColWidth="10" defaultRowHeight="16" x14ac:dyDescent="0.2"/>
  <sheetData>
    <row r="1" spans="1:2" x14ac:dyDescent="0.2">
      <c r="A1" t="s">
        <v>11</v>
      </c>
    </row>
    <row r="3" spans="1:2" x14ac:dyDescent="0.2">
      <c r="A3" t="s">
        <v>1</v>
      </c>
      <c r="B3" t="s">
        <v>2</v>
      </c>
    </row>
    <row r="4" spans="1:2" x14ac:dyDescent="0.2">
      <c r="A4">
        <v>37.734282325029653</v>
      </c>
      <c r="B4">
        <v>33.345195729537366</v>
      </c>
    </row>
    <row r="5" spans="1:2" x14ac:dyDescent="0.2">
      <c r="A5">
        <v>41.767497034400954</v>
      </c>
      <c r="B5">
        <v>36.073546856465001</v>
      </c>
    </row>
    <row r="6" spans="1:2" x14ac:dyDescent="0.2">
      <c r="A6">
        <v>37.14116251482799</v>
      </c>
      <c r="B6">
        <v>34.412811387900348</v>
      </c>
    </row>
    <row r="7" spans="1:2" x14ac:dyDescent="0.2">
      <c r="A7">
        <v>36.903914590747327</v>
      </c>
      <c r="B7">
        <v>29.430604982206411</v>
      </c>
    </row>
    <row r="8" spans="1:2" x14ac:dyDescent="0.2">
      <c r="A8">
        <v>35.361803084223013</v>
      </c>
      <c r="B8">
        <v>34.650059311981018</v>
      </c>
    </row>
    <row r="9" spans="1:2" x14ac:dyDescent="0.2">
      <c r="A9">
        <v>30.379596678529058</v>
      </c>
      <c r="B9">
        <v>41.41162514827996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0CB5A-EE18-184F-AA20-1E42562793A9}">
  <dimension ref="A1:D16"/>
  <sheetViews>
    <sheetView workbookViewId="0">
      <selection activeCell="A2" sqref="A2"/>
    </sheetView>
  </sheetViews>
  <sheetFormatPr baseColWidth="10" defaultRowHeight="16" x14ac:dyDescent="0.2"/>
  <sheetData>
    <row r="1" spans="1:4" x14ac:dyDescent="0.2">
      <c r="A1" t="s">
        <v>12</v>
      </c>
    </row>
    <row r="3" spans="1:4" x14ac:dyDescent="0.2">
      <c r="A3" s="19" t="s">
        <v>8</v>
      </c>
      <c r="B3" s="19"/>
      <c r="C3" s="20" t="s">
        <v>9</v>
      </c>
      <c r="D3" s="20"/>
    </row>
    <row r="4" spans="1:4" x14ac:dyDescent="0.2">
      <c r="A4" t="s">
        <v>1</v>
      </c>
      <c r="B4" t="s">
        <v>2</v>
      </c>
      <c r="C4" t="s">
        <v>1</v>
      </c>
      <c r="D4" t="s">
        <v>2</v>
      </c>
    </row>
    <row r="5" spans="1:4" x14ac:dyDescent="0.2">
      <c r="A5">
        <v>69.395866999999996</v>
      </c>
      <c r="B5">
        <v>68.205551</v>
      </c>
      <c r="C5">
        <v>74.202374000000006</v>
      </c>
      <c r="D5">
        <v>58.787795000000003</v>
      </c>
    </row>
    <row r="6" spans="1:4" x14ac:dyDescent="0.2">
      <c r="A6">
        <v>82.537801000000002</v>
      </c>
      <c r="B6">
        <v>66.653161999999995</v>
      </c>
      <c r="C6">
        <v>66.933570000000003</v>
      </c>
      <c r="D6">
        <v>54.153449999999999</v>
      </c>
    </row>
    <row r="7" spans="1:4" x14ac:dyDescent="0.2">
      <c r="A7">
        <v>72.531485000000004</v>
      </c>
      <c r="B7">
        <v>76.620227999999997</v>
      </c>
      <c r="C7">
        <v>67.800065000000004</v>
      </c>
      <c r="D7">
        <v>71.495196000000007</v>
      </c>
    </row>
    <row r="8" spans="1:4" x14ac:dyDescent="0.2">
      <c r="A8">
        <v>55.748004999999999</v>
      </c>
      <c r="B8">
        <v>65.524950000000004</v>
      </c>
      <c r="C8">
        <v>57.781387000000002</v>
      </c>
      <c r="D8">
        <v>61.439996999999998</v>
      </c>
    </row>
    <row r="9" spans="1:4" x14ac:dyDescent="0.2">
      <c r="A9">
        <v>47.273611000000002</v>
      </c>
      <c r="B9">
        <v>78.078400999999999</v>
      </c>
      <c r="C9">
        <v>74.314521999999997</v>
      </c>
      <c r="D9">
        <v>67.1053</v>
      </c>
    </row>
    <row r="10" spans="1:4" x14ac:dyDescent="0.2">
      <c r="A10">
        <v>82.445914000000002</v>
      </c>
      <c r="B10">
        <v>65.543081999999998</v>
      </c>
      <c r="C10">
        <v>61.721682000000001</v>
      </c>
      <c r="D10">
        <v>56.395117999999997</v>
      </c>
    </row>
    <row r="11" spans="1:4" x14ac:dyDescent="0.2">
      <c r="A11">
        <v>66.243359999999996</v>
      </c>
      <c r="B11">
        <v>72.391940000000005</v>
      </c>
      <c r="C11">
        <v>64.880700000000004</v>
      </c>
      <c r="D11">
        <v>52.547381000000001</v>
      </c>
    </row>
    <row r="12" spans="1:4" x14ac:dyDescent="0.2">
      <c r="A12">
        <v>64.561584999999994</v>
      </c>
      <c r="B12">
        <v>65.016155999999995</v>
      </c>
      <c r="C12">
        <v>66.114181000000002</v>
      </c>
      <c r="D12">
        <v>68.433034000000006</v>
      </c>
    </row>
    <row r="13" spans="1:4" x14ac:dyDescent="0.2">
      <c r="A13">
        <v>58.657941000000001</v>
      </c>
      <c r="B13">
        <v>59.808413000000002</v>
      </c>
      <c r="C13">
        <v>59.559365</v>
      </c>
      <c r="D13">
        <v>67.560319000000007</v>
      </c>
    </row>
    <row r="14" spans="1:4" x14ac:dyDescent="0.2">
      <c r="B14">
        <v>58.130339999999997</v>
      </c>
      <c r="D14">
        <v>71.834142</v>
      </c>
    </row>
    <row r="15" spans="1:4" x14ac:dyDescent="0.2">
      <c r="B15">
        <v>55.043246000000003</v>
      </c>
    </row>
    <row r="16" spans="1:4" x14ac:dyDescent="0.2">
      <c r="B16">
        <v>50.664903000000002</v>
      </c>
    </row>
  </sheetData>
  <mergeCells count="2">
    <mergeCell ref="A3:B3"/>
    <mergeCell ref="C3:D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5C18D-834A-6F43-A077-015F9A980685}">
  <dimension ref="A1:D14"/>
  <sheetViews>
    <sheetView workbookViewId="0">
      <selection activeCell="A2" sqref="A2"/>
    </sheetView>
  </sheetViews>
  <sheetFormatPr baseColWidth="10" defaultRowHeight="16" x14ac:dyDescent="0.2"/>
  <sheetData>
    <row r="1" spans="1:4" x14ac:dyDescent="0.2">
      <c r="A1" t="s">
        <v>116</v>
      </c>
    </row>
    <row r="3" spans="1:4" x14ac:dyDescent="0.2">
      <c r="A3" s="19" t="s">
        <v>8</v>
      </c>
      <c r="B3" s="19"/>
      <c r="C3" s="20" t="s">
        <v>9</v>
      </c>
      <c r="D3" s="20"/>
    </row>
    <row r="4" spans="1:4" x14ac:dyDescent="0.2">
      <c r="A4" t="s">
        <v>1</v>
      </c>
      <c r="B4" t="s">
        <v>2</v>
      </c>
      <c r="C4" t="s">
        <v>1</v>
      </c>
      <c r="D4" t="s">
        <v>2</v>
      </c>
    </row>
    <row r="5" spans="1:4" x14ac:dyDescent="0.2">
      <c r="A5">
        <v>0.28000000000000003</v>
      </c>
      <c r="B5">
        <v>0.37</v>
      </c>
      <c r="C5">
        <v>0.28399999999999997</v>
      </c>
      <c r="D5">
        <v>0.22</v>
      </c>
    </row>
    <row r="6" spans="1:4" x14ac:dyDescent="0.2">
      <c r="A6">
        <v>0.22</v>
      </c>
      <c r="B6">
        <v>0.24</v>
      </c>
      <c r="C6">
        <v>0.315</v>
      </c>
      <c r="D6">
        <v>0.15</v>
      </c>
    </row>
    <row r="7" spans="1:4" x14ac:dyDescent="0.2">
      <c r="A7">
        <v>0.19</v>
      </c>
      <c r="B7">
        <v>0.41</v>
      </c>
      <c r="C7">
        <v>0.25600000000000001</v>
      </c>
      <c r="D7">
        <v>0.22</v>
      </c>
    </row>
    <row r="8" spans="1:4" x14ac:dyDescent="0.2">
      <c r="A8">
        <v>0.22</v>
      </c>
      <c r="B8">
        <v>0.28000000000000003</v>
      </c>
      <c r="C8">
        <v>0.17699999999999999</v>
      </c>
      <c r="D8">
        <v>0.24</v>
      </c>
    </row>
    <row r="9" spans="1:4" x14ac:dyDescent="0.2">
      <c r="A9">
        <v>0.19</v>
      </c>
      <c r="B9">
        <v>0.28000000000000003</v>
      </c>
      <c r="C9">
        <v>7.7700000000000005E-2</v>
      </c>
      <c r="D9">
        <v>0.26</v>
      </c>
    </row>
    <row r="10" spans="1:4" x14ac:dyDescent="0.2">
      <c r="B10">
        <v>0.5</v>
      </c>
      <c r="C10">
        <v>0.245</v>
      </c>
      <c r="D10">
        <v>0.2</v>
      </c>
    </row>
    <row r="11" spans="1:4" x14ac:dyDescent="0.2">
      <c r="B11">
        <v>0.53800000000000003</v>
      </c>
      <c r="C11">
        <v>0.21</v>
      </c>
      <c r="D11">
        <v>0.20596</v>
      </c>
    </row>
    <row r="12" spans="1:4" x14ac:dyDescent="0.2">
      <c r="B12">
        <v>0.91449999999999998</v>
      </c>
      <c r="C12">
        <v>0.45200000000000001</v>
      </c>
      <c r="D12">
        <v>0.35549999999999998</v>
      </c>
    </row>
    <row r="13" spans="1:4" x14ac:dyDescent="0.2">
      <c r="B13">
        <v>0.2155</v>
      </c>
      <c r="C13">
        <v>0.20649999999999999</v>
      </c>
      <c r="D13">
        <v>0.34849999999999998</v>
      </c>
    </row>
    <row r="14" spans="1:4" x14ac:dyDescent="0.2">
      <c r="B14">
        <v>1.1005</v>
      </c>
      <c r="C14">
        <v>0.245</v>
      </c>
    </row>
  </sheetData>
  <mergeCells count="2">
    <mergeCell ref="A3:B3"/>
    <mergeCell ref="C3:D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34486-444F-5749-A289-A1210F416741}">
  <dimension ref="A1:D16"/>
  <sheetViews>
    <sheetView workbookViewId="0">
      <selection activeCell="A2" sqref="A2"/>
    </sheetView>
  </sheetViews>
  <sheetFormatPr baseColWidth="10" defaultRowHeight="16" x14ac:dyDescent="0.2"/>
  <sheetData>
    <row r="1" spans="1:4" x14ac:dyDescent="0.2">
      <c r="A1" t="s">
        <v>14</v>
      </c>
    </row>
    <row r="3" spans="1:4" x14ac:dyDescent="0.2">
      <c r="A3" s="19" t="s">
        <v>8</v>
      </c>
      <c r="B3" s="19"/>
      <c r="C3" s="20" t="s">
        <v>9</v>
      </c>
      <c r="D3" s="20"/>
    </row>
    <row r="4" spans="1:4" x14ac:dyDescent="0.2">
      <c r="A4" t="s">
        <v>1</v>
      </c>
      <c r="B4" t="s">
        <v>2</v>
      </c>
      <c r="C4" t="s">
        <v>1</v>
      </c>
      <c r="D4" t="s">
        <v>2</v>
      </c>
    </row>
    <row r="5" spans="1:4" x14ac:dyDescent="0.2">
      <c r="A5">
        <v>4.9943117178612066</v>
      </c>
      <c r="B5">
        <v>6.4494382022471903</v>
      </c>
      <c r="C5">
        <v>4.515570934256055</v>
      </c>
      <c r="D5">
        <v>4.6635730858468687</v>
      </c>
    </row>
    <row r="6" spans="1:4" x14ac:dyDescent="0.2">
      <c r="A6">
        <v>5.5775764439411102</v>
      </c>
      <c r="B6">
        <v>6.0182025028441419</v>
      </c>
      <c r="C6">
        <v>4.8953027730616858</v>
      </c>
      <c r="D6">
        <v>4.9151550614394379</v>
      </c>
    </row>
    <row r="7" spans="1:4" x14ac:dyDescent="0.2">
      <c r="A7">
        <v>5.1013513513513509</v>
      </c>
      <c r="B7">
        <v>7.1567505720823794</v>
      </c>
      <c r="C7">
        <v>4.4006948465547193</v>
      </c>
      <c r="D7">
        <v>4.7974900171135193</v>
      </c>
    </row>
    <row r="8" spans="1:4" x14ac:dyDescent="0.2">
      <c r="A8">
        <v>4.977220956719818</v>
      </c>
      <c r="B8">
        <v>6.7234525837592285</v>
      </c>
      <c r="C8">
        <v>5.2510098095787656</v>
      </c>
      <c r="D8">
        <v>5.1305861868833436</v>
      </c>
    </row>
    <row r="9" spans="1:4" x14ac:dyDescent="0.2">
      <c r="A9">
        <v>6.5141864504921827</v>
      </c>
      <c r="B9">
        <v>5.3908045977011501</v>
      </c>
      <c r="C9">
        <v>4.9137931034482767</v>
      </c>
      <c r="D9">
        <v>4.2939481268011521</v>
      </c>
    </row>
    <row r="10" spans="1:4" x14ac:dyDescent="0.2">
      <c r="A10">
        <v>5.3254102999434068</v>
      </c>
      <c r="B10">
        <v>5.7443181818181808</v>
      </c>
      <c r="C10">
        <v>4.7771428571428567</v>
      </c>
      <c r="D10">
        <v>5.1724137931034484</v>
      </c>
    </row>
    <row r="11" spans="1:4" x14ac:dyDescent="0.2">
      <c r="A11">
        <v>5.234285714285714</v>
      </c>
      <c r="B11">
        <v>5.4941176470588227</v>
      </c>
      <c r="C11">
        <v>5.9387637203928367</v>
      </c>
      <c r="D11">
        <v>4.4919168591224015</v>
      </c>
    </row>
    <row r="12" spans="1:4" x14ac:dyDescent="0.2">
      <c r="A12">
        <v>5.3735632183908049</v>
      </c>
      <c r="B12">
        <v>5.431034482758621</v>
      </c>
      <c r="C12">
        <v>4.6898121798520211</v>
      </c>
      <c r="D12">
        <v>4.6204033214709366</v>
      </c>
    </row>
    <row r="13" spans="1:4" x14ac:dyDescent="0.2">
      <c r="A13">
        <v>4.8895348837209305</v>
      </c>
      <c r="B13">
        <v>6.1637426900584789</v>
      </c>
      <c r="C13">
        <v>5.300578034682081</v>
      </c>
      <c r="D13">
        <v>4.9705882352941178</v>
      </c>
    </row>
    <row r="14" spans="1:4" x14ac:dyDescent="0.2">
      <c r="A14">
        <v>5.666666666666667</v>
      </c>
      <c r="B14">
        <v>5.9722222222222223</v>
      </c>
      <c r="C14">
        <v>6.1590909090909083</v>
      </c>
      <c r="D14">
        <v>6.9431818181818175</v>
      </c>
    </row>
    <row r="15" spans="1:4" x14ac:dyDescent="0.2">
      <c r="A15">
        <v>5</v>
      </c>
      <c r="B15">
        <v>6.2666666666666666</v>
      </c>
      <c r="C15">
        <v>5.8079096045197742</v>
      </c>
      <c r="D15">
        <v>4.9190751445086702</v>
      </c>
    </row>
    <row r="16" spans="1:4" x14ac:dyDescent="0.2">
      <c r="A16">
        <v>5.5141242937853114</v>
      </c>
      <c r="B16">
        <v>5.3668639053254443</v>
      </c>
      <c r="C16">
        <v>5.5287356321839081</v>
      </c>
      <c r="D16">
        <v>4.7853107344632768</v>
      </c>
    </row>
  </sheetData>
  <mergeCells count="2">
    <mergeCell ref="A3:B3"/>
    <mergeCell ref="C3:D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4C78F-4662-D840-8A48-097E489776F7}">
  <dimension ref="A1:D13"/>
  <sheetViews>
    <sheetView workbookViewId="0">
      <selection activeCell="A2" sqref="A2"/>
    </sheetView>
  </sheetViews>
  <sheetFormatPr baseColWidth="10" defaultRowHeight="16" x14ac:dyDescent="0.2"/>
  <sheetData>
    <row r="1" spans="1:4" x14ac:dyDescent="0.2">
      <c r="A1" t="s">
        <v>117</v>
      </c>
    </row>
    <row r="3" spans="1:4" x14ac:dyDescent="0.2">
      <c r="A3" s="19" t="s">
        <v>8</v>
      </c>
      <c r="B3" s="19"/>
      <c r="C3" s="20" t="s">
        <v>9</v>
      </c>
      <c r="D3" s="20"/>
    </row>
    <row r="4" spans="1:4" x14ac:dyDescent="0.2">
      <c r="A4" t="s">
        <v>1</v>
      </c>
      <c r="B4" t="s">
        <v>2</v>
      </c>
      <c r="C4" t="s">
        <v>1</v>
      </c>
      <c r="D4" t="s">
        <v>2</v>
      </c>
    </row>
    <row r="5" spans="1:4" x14ac:dyDescent="0.2">
      <c r="A5">
        <v>303.25530434782598</v>
      </c>
      <c r="B5">
        <v>494.5224</v>
      </c>
      <c r="C5">
        <v>333.46715999999998</v>
      </c>
      <c r="D5">
        <v>550.52032000000008</v>
      </c>
    </row>
    <row r="6" spans="1:4" x14ac:dyDescent="0.2">
      <c r="A6">
        <v>481.31747999999999</v>
      </c>
      <c r="B6">
        <v>493.54203999999993</v>
      </c>
      <c r="C6">
        <v>307.86263999999994</v>
      </c>
      <c r="D6">
        <v>359.37455999999997</v>
      </c>
    </row>
    <row r="7" spans="1:4" x14ac:dyDescent="0.2">
      <c r="A7">
        <v>460.70500000000004</v>
      </c>
      <c r="B7">
        <v>538.63904000000002</v>
      </c>
      <c r="C7">
        <v>391.08226666666667</v>
      </c>
      <c r="D7">
        <v>322.11868000000004</v>
      </c>
    </row>
    <row r="8" spans="1:4" x14ac:dyDescent="0.2">
      <c r="A8">
        <v>399.27688000000001</v>
      </c>
      <c r="B8">
        <v>472.15080952380947</v>
      </c>
      <c r="C8">
        <v>387.3509545454545</v>
      </c>
      <c r="D8">
        <v>385.50051999999994</v>
      </c>
    </row>
    <row r="9" spans="1:4" x14ac:dyDescent="0.2">
      <c r="A9">
        <v>324.74411999999995</v>
      </c>
      <c r="B9">
        <v>432.64212000000009</v>
      </c>
      <c r="C9">
        <v>268.27364</v>
      </c>
      <c r="D9">
        <v>361.87945000000002</v>
      </c>
    </row>
    <row r="10" spans="1:4" x14ac:dyDescent="0.2">
      <c r="A10">
        <v>444.78152</v>
      </c>
      <c r="B10">
        <v>521.80991666666671</v>
      </c>
      <c r="C10">
        <v>379.82728000000003</v>
      </c>
      <c r="D10">
        <v>283.51204000000001</v>
      </c>
    </row>
    <row r="11" spans="1:4" x14ac:dyDescent="0.2">
      <c r="A11">
        <v>390.68185</v>
      </c>
      <c r="B11">
        <v>538.52563999999995</v>
      </c>
      <c r="C11">
        <v>394.63648000000001</v>
      </c>
      <c r="D11">
        <v>376.31163999999995</v>
      </c>
    </row>
    <row r="12" spans="1:4" x14ac:dyDescent="0.2">
      <c r="A12">
        <v>349.88296000000003</v>
      </c>
      <c r="B12">
        <v>443.79411999999996</v>
      </c>
      <c r="D12">
        <v>406.16111999999998</v>
      </c>
    </row>
    <row r="13" spans="1:4" x14ac:dyDescent="0.2">
      <c r="B13">
        <v>529.9685199999999</v>
      </c>
    </row>
  </sheetData>
  <mergeCells count="2">
    <mergeCell ref="A3:B3"/>
    <mergeCell ref="C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6A449-E805-454B-BA40-4117C49C461F}">
  <dimension ref="A1:D10"/>
  <sheetViews>
    <sheetView workbookViewId="0">
      <selection activeCell="A2" sqref="A2"/>
    </sheetView>
  </sheetViews>
  <sheetFormatPr baseColWidth="10" defaultRowHeight="16" x14ac:dyDescent="0.2"/>
  <sheetData>
    <row r="1" spans="1:4" x14ac:dyDescent="0.2">
      <c r="A1" t="s">
        <v>16</v>
      </c>
    </row>
    <row r="3" spans="1:4" x14ac:dyDescent="0.2">
      <c r="A3" s="19" t="s">
        <v>8</v>
      </c>
      <c r="B3" s="19"/>
      <c r="C3" s="20" t="s">
        <v>9</v>
      </c>
      <c r="D3" s="20"/>
    </row>
    <row r="4" spans="1:4" x14ac:dyDescent="0.2">
      <c r="A4" t="s">
        <v>1</v>
      </c>
      <c r="B4" t="s">
        <v>2</v>
      </c>
      <c r="C4" t="s">
        <v>1</v>
      </c>
      <c r="D4" t="s">
        <v>2</v>
      </c>
    </row>
    <row r="5" spans="1:4" x14ac:dyDescent="0.2">
      <c r="A5">
        <v>1.0462631734275409</v>
      </c>
      <c r="B5">
        <v>1.2731040665484352</v>
      </c>
      <c r="C5">
        <v>0.76020019731710309</v>
      </c>
      <c r="D5">
        <v>0.93178152092080546</v>
      </c>
    </row>
    <row r="6" spans="1:4" x14ac:dyDescent="0.2">
      <c r="A6">
        <v>0.92818799510325356</v>
      </c>
      <c r="B6">
        <v>1.0350749410818614</v>
      </c>
      <c r="C6">
        <v>0.74464040003670739</v>
      </c>
      <c r="D6">
        <v>0.96581693580323325</v>
      </c>
    </row>
    <row r="7" spans="1:4" x14ac:dyDescent="0.2">
      <c r="A7">
        <v>1.0255488314692061</v>
      </c>
      <c r="B7">
        <v>0.8604913031541418</v>
      </c>
      <c r="C7">
        <v>0.78676674567207017</v>
      </c>
      <c r="D7">
        <v>0.6313775884410332</v>
      </c>
    </row>
    <row r="8" spans="1:4" x14ac:dyDescent="0.2">
      <c r="A8">
        <v>0.98802535075672038</v>
      </c>
      <c r="B8">
        <v>1.0173230065399259</v>
      </c>
      <c r="C8">
        <v>1.3187105166929205</v>
      </c>
      <c r="D8">
        <v>0.69386035588781758</v>
      </c>
    </row>
    <row r="9" spans="1:4" x14ac:dyDescent="0.2">
      <c r="A9">
        <v>0.88010952638311435</v>
      </c>
      <c r="B9">
        <v>1.02697719785579</v>
      </c>
      <c r="C9">
        <v>1.0913598093307235</v>
      </c>
      <c r="D9">
        <v>1.1059342094076507</v>
      </c>
    </row>
    <row r="10" spans="1:4" x14ac:dyDescent="0.2">
      <c r="A10">
        <v>1.1318651228601655</v>
      </c>
      <c r="B10">
        <v>1.1509611437451761</v>
      </c>
      <c r="C10">
        <v>1.0122907171768289</v>
      </c>
      <c r="D10">
        <v>1.0732241321302411</v>
      </c>
    </row>
  </sheetData>
  <mergeCells count="2">
    <mergeCell ref="A3:B3"/>
    <mergeCell ref="C3:D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7F882-A247-E645-9E1C-A4C40A6C713E}">
  <dimension ref="A1:D10"/>
  <sheetViews>
    <sheetView workbookViewId="0">
      <selection activeCell="A2" sqref="A2"/>
    </sheetView>
  </sheetViews>
  <sheetFormatPr baseColWidth="10" defaultRowHeight="16" x14ac:dyDescent="0.2"/>
  <sheetData>
    <row r="1" spans="1:4" x14ac:dyDescent="0.2">
      <c r="A1" t="s">
        <v>17</v>
      </c>
    </row>
    <row r="3" spans="1:4" x14ac:dyDescent="0.2">
      <c r="A3" s="19" t="s">
        <v>8</v>
      </c>
      <c r="B3" s="19"/>
      <c r="C3" s="20" t="s">
        <v>9</v>
      </c>
      <c r="D3" s="20"/>
    </row>
    <row r="4" spans="1:4" x14ac:dyDescent="0.2">
      <c r="A4" t="s">
        <v>1</v>
      </c>
      <c r="B4" t="s">
        <v>2</v>
      </c>
      <c r="C4" t="s">
        <v>1</v>
      </c>
      <c r="D4" t="s">
        <v>2</v>
      </c>
    </row>
    <row r="5" spans="1:4" x14ac:dyDescent="0.2">
      <c r="A5">
        <v>1.0299480793785851</v>
      </c>
      <c r="B5">
        <v>0.78632965273443667</v>
      </c>
      <c r="C5">
        <v>0.68129681927350272</v>
      </c>
      <c r="D5">
        <v>0.8949902586576044</v>
      </c>
    </row>
    <row r="6" spans="1:4" x14ac:dyDescent="0.2">
      <c r="A6">
        <v>1.0234324315535905</v>
      </c>
      <c r="B6">
        <v>0.83691821630638663</v>
      </c>
      <c r="C6">
        <v>0.68993899483483057</v>
      </c>
      <c r="D6">
        <v>0.81554960022980583</v>
      </c>
    </row>
    <row r="7" spans="1:4" x14ac:dyDescent="0.2">
      <c r="A7">
        <v>0.946619489067824</v>
      </c>
      <c r="B7">
        <v>0.68954278571585736</v>
      </c>
      <c r="C7">
        <v>0.71711890601036066</v>
      </c>
      <c r="D7">
        <v>0.76574672381851894</v>
      </c>
    </row>
    <row r="8" spans="1:4" x14ac:dyDescent="0.2">
      <c r="A8">
        <v>1.4044712233614114</v>
      </c>
      <c r="B8">
        <v>0.44583164645095008</v>
      </c>
      <c r="C8">
        <v>0.40421693467519099</v>
      </c>
      <c r="D8">
        <v>0.70538075962303992</v>
      </c>
    </row>
    <row r="9" spans="1:4" x14ac:dyDescent="0.2">
      <c r="A9">
        <v>1.0002228043036638</v>
      </c>
      <c r="B9">
        <v>0.36729712678843257</v>
      </c>
      <c r="C9">
        <v>0.49321525492732959</v>
      </c>
      <c r="D9">
        <v>0.61907663582089822</v>
      </c>
    </row>
    <row r="10" spans="1:4" x14ac:dyDescent="0.2">
      <c r="A10">
        <v>0.59530597233492444</v>
      </c>
      <c r="B10">
        <v>0.49967587363834298</v>
      </c>
      <c r="C10">
        <v>0.44498857613833076</v>
      </c>
      <c r="D10">
        <v>1.1466206552526303</v>
      </c>
    </row>
  </sheetData>
  <mergeCells count="2">
    <mergeCell ref="A3:B3"/>
    <mergeCell ref="C3:D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FA1E1-BB5A-7247-84F7-251A2D840499}">
  <dimension ref="A1:C10"/>
  <sheetViews>
    <sheetView workbookViewId="0">
      <selection activeCell="A2" sqref="A2"/>
    </sheetView>
  </sheetViews>
  <sheetFormatPr baseColWidth="10" defaultRowHeight="16" x14ac:dyDescent="0.2"/>
  <sheetData>
    <row r="1" spans="1:3" x14ac:dyDescent="0.2">
      <c r="A1" t="s">
        <v>118</v>
      </c>
    </row>
    <row r="3" spans="1:3" x14ac:dyDescent="0.2">
      <c r="A3" t="s">
        <v>1</v>
      </c>
      <c r="B3" t="s">
        <v>2</v>
      </c>
      <c r="C3" t="s">
        <v>13</v>
      </c>
    </row>
    <row r="4" spans="1:3" x14ac:dyDescent="0.2">
      <c r="A4">
        <v>3.11</v>
      </c>
      <c r="B4">
        <v>4.5</v>
      </c>
      <c r="C4">
        <v>36.299999999999997</v>
      </c>
    </row>
    <row r="5" spans="1:3" x14ac:dyDescent="0.2">
      <c r="A5">
        <v>3.57</v>
      </c>
      <c r="B5">
        <v>6.25</v>
      </c>
      <c r="C5">
        <v>37</v>
      </c>
    </row>
    <row r="6" spans="1:3" x14ac:dyDescent="0.2">
      <c r="A6">
        <v>5.07</v>
      </c>
      <c r="B6">
        <v>3.15</v>
      </c>
      <c r="C6">
        <v>38.6</v>
      </c>
    </row>
    <row r="7" spans="1:3" x14ac:dyDescent="0.2">
      <c r="A7">
        <v>3.45</v>
      </c>
      <c r="B7">
        <v>2.2999999999999998</v>
      </c>
    </row>
    <row r="8" spans="1:3" x14ac:dyDescent="0.2">
      <c r="B8">
        <v>3.44</v>
      </c>
    </row>
    <row r="9" spans="1:3" x14ac:dyDescent="0.2">
      <c r="B9">
        <v>1.63</v>
      </c>
    </row>
    <row r="10" spans="1:3" x14ac:dyDescent="0.2">
      <c r="B10">
        <v>2.93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C4920-2E25-0A4F-8E8D-0039D88597AA}">
  <dimension ref="A1:B13"/>
  <sheetViews>
    <sheetView workbookViewId="0">
      <selection activeCell="A2" sqref="A2"/>
    </sheetView>
  </sheetViews>
  <sheetFormatPr baseColWidth="10" defaultRowHeight="16" x14ac:dyDescent="0.2"/>
  <sheetData>
    <row r="1" spans="1:2" x14ac:dyDescent="0.2">
      <c r="A1" t="s">
        <v>119</v>
      </c>
    </row>
    <row r="3" spans="1:2" x14ac:dyDescent="0.2">
      <c r="A3" t="s">
        <v>1</v>
      </c>
      <c r="B3" t="s">
        <v>2</v>
      </c>
    </row>
    <row r="4" spans="1:2" x14ac:dyDescent="0.2">
      <c r="A4">
        <v>56.52452014108129</v>
      </c>
      <c r="B4">
        <v>203.63465982798812</v>
      </c>
    </row>
    <row r="5" spans="1:2" x14ac:dyDescent="0.2">
      <c r="A5">
        <v>82.174312507920405</v>
      </c>
      <c r="B5">
        <v>150.52033322087561</v>
      </c>
    </row>
    <row r="6" spans="1:2" x14ac:dyDescent="0.2">
      <c r="A6">
        <v>79.89313962740772</v>
      </c>
      <c r="B6">
        <v>181.506734128071</v>
      </c>
    </row>
    <row r="7" spans="1:2" x14ac:dyDescent="0.2">
      <c r="A7">
        <v>91.73575515726948</v>
      </c>
      <c r="B7">
        <v>143.57495412713538</v>
      </c>
    </row>
    <row r="8" spans="1:2" x14ac:dyDescent="0.2">
      <c r="A8">
        <v>100.74493684731674</v>
      </c>
      <c r="B8">
        <v>279.96439928686794</v>
      </c>
    </row>
    <row r="9" spans="1:2" x14ac:dyDescent="0.2">
      <c r="A9">
        <v>86.457903367953676</v>
      </c>
      <c r="B9">
        <v>64.499551466632624</v>
      </c>
    </row>
    <row r="10" spans="1:2" x14ac:dyDescent="0.2">
      <c r="A10">
        <v>92.21114857708227</v>
      </c>
      <c r="B10">
        <v>157.35833930724402</v>
      </c>
    </row>
    <row r="11" spans="1:2" x14ac:dyDescent="0.2">
      <c r="B11">
        <v>161.2397812057483</v>
      </c>
    </row>
    <row r="12" spans="1:2" x14ac:dyDescent="0.2">
      <c r="B12">
        <v>176.08529658535994</v>
      </c>
    </row>
    <row r="13" spans="1:2" x14ac:dyDescent="0.2">
      <c r="B13">
        <v>150.31539390685816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C66CB-3C9D-BB4C-AA5A-715471806D5F}">
  <dimension ref="A1:B12"/>
  <sheetViews>
    <sheetView workbookViewId="0">
      <selection activeCell="C28" sqref="C28"/>
    </sheetView>
  </sheetViews>
  <sheetFormatPr baseColWidth="10" defaultRowHeight="16" x14ac:dyDescent="0.2"/>
  <sheetData>
    <row r="1" spans="1:2" x14ac:dyDescent="0.2">
      <c r="A1" t="s">
        <v>3</v>
      </c>
    </row>
    <row r="3" spans="1:2" x14ac:dyDescent="0.2">
      <c r="A3" t="s">
        <v>1</v>
      </c>
      <c r="B3" t="s">
        <v>2</v>
      </c>
    </row>
    <row r="4" spans="1:2" x14ac:dyDescent="0.2">
      <c r="A4">
        <v>3581.343697945586</v>
      </c>
      <c r="B4">
        <v>6165.882118941855</v>
      </c>
    </row>
    <row r="5" spans="1:2" x14ac:dyDescent="0.2">
      <c r="A5">
        <v>2459.9700814449557</v>
      </c>
      <c r="B5">
        <v>5035.3854825577755</v>
      </c>
    </row>
    <row r="6" spans="1:2" x14ac:dyDescent="0.2">
      <c r="A6">
        <v>2861.8936462763404</v>
      </c>
      <c r="B6">
        <v>8291.6043441503552</v>
      </c>
    </row>
    <row r="7" spans="1:2" x14ac:dyDescent="0.2">
      <c r="A7">
        <v>4484.756865709247</v>
      </c>
      <c r="B7">
        <v>6403.0941125913187</v>
      </c>
    </row>
    <row r="8" spans="1:2" x14ac:dyDescent="0.2">
      <c r="A8">
        <v>3228.1034892000953</v>
      </c>
      <c r="B8">
        <v>8323.2810615199032</v>
      </c>
    </row>
    <row r="9" spans="1:2" x14ac:dyDescent="0.2">
      <c r="A9">
        <v>5498.2817869415812</v>
      </c>
      <c r="B9">
        <v>9007.6335877862603</v>
      </c>
    </row>
    <row r="10" spans="1:2" x14ac:dyDescent="0.2">
      <c r="B10">
        <v>7778.5249943958752</v>
      </c>
    </row>
    <row r="11" spans="1:2" x14ac:dyDescent="0.2">
      <c r="B11">
        <v>6038.2008626001225</v>
      </c>
    </row>
    <row r="12" spans="1:2" x14ac:dyDescent="0.2">
      <c r="B12">
        <v>5548.0743334231083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E4F76-94EF-3B4D-83E6-5AEFAEB6AF9B}">
  <dimension ref="A1:D14"/>
  <sheetViews>
    <sheetView workbookViewId="0">
      <selection activeCell="A2" sqref="A2"/>
    </sheetView>
  </sheetViews>
  <sheetFormatPr baseColWidth="10" defaultRowHeight="16" x14ac:dyDescent="0.2"/>
  <sheetData>
    <row r="1" spans="1:4" x14ac:dyDescent="0.2">
      <c r="A1" t="s">
        <v>22</v>
      </c>
    </row>
    <row r="3" spans="1:4" x14ac:dyDescent="0.2">
      <c r="A3" t="s">
        <v>1</v>
      </c>
      <c r="B3" t="s">
        <v>2</v>
      </c>
      <c r="C3" t="s">
        <v>15</v>
      </c>
      <c r="D3" t="s">
        <v>13</v>
      </c>
    </row>
    <row r="4" spans="1:4" x14ac:dyDescent="0.2">
      <c r="A4">
        <v>0.98543008402095322</v>
      </c>
      <c r="B4">
        <v>0.72589129540890329</v>
      </c>
      <c r="C4">
        <v>0.91491749026620894</v>
      </c>
      <c r="D4">
        <v>2.2496702457285811</v>
      </c>
    </row>
    <row r="5" spans="1:4" x14ac:dyDescent="0.2">
      <c r="A5">
        <v>1.2233399972804959</v>
      </c>
      <c r="B5">
        <v>0.15645562368031188</v>
      </c>
      <c r="C5">
        <v>1.4597421453557904</v>
      </c>
      <c r="D5">
        <v>1.5376354984589091</v>
      </c>
    </row>
    <row r="6" spans="1:4" x14ac:dyDescent="0.2">
      <c r="A6">
        <v>0.9074093441654133</v>
      </c>
      <c r="B6">
        <v>0.35082547597431896</v>
      </c>
      <c r="C6">
        <v>0.62534036437800034</v>
      </c>
      <c r="D6">
        <v>0.95244886746606638</v>
      </c>
    </row>
    <row r="7" spans="1:4" x14ac:dyDescent="0.2">
      <c r="A7">
        <v>0.88382057453313756</v>
      </c>
      <c r="B7">
        <v>0.43131847578591631</v>
      </c>
      <c r="D7">
        <v>1.3752687269765906</v>
      </c>
    </row>
    <row r="8" spans="1:4" x14ac:dyDescent="0.2">
      <c r="A8">
        <v>0.22492193425475385</v>
      </c>
      <c r="B8">
        <v>0.4613154197279285</v>
      </c>
      <c r="D8">
        <v>1.3896422744815051</v>
      </c>
    </row>
    <row r="9" spans="1:4" x14ac:dyDescent="0.2">
      <c r="A9">
        <v>1.4514513978791894</v>
      </c>
      <c r="B9">
        <v>0.18575800185514166</v>
      </c>
      <c r="D9">
        <v>1.7650555003101227</v>
      </c>
    </row>
    <row r="10" spans="1:4" x14ac:dyDescent="0.2">
      <c r="A10">
        <v>1.3236266678660571</v>
      </c>
      <c r="B10">
        <v>0.55114210934510699</v>
      </c>
    </row>
    <row r="11" spans="1:4" x14ac:dyDescent="0.2">
      <c r="A11">
        <v>0.94011451186241735</v>
      </c>
      <c r="B11">
        <v>0.45360116913084464</v>
      </c>
    </row>
    <row r="12" spans="1:4" x14ac:dyDescent="0.2">
      <c r="A12">
        <v>1.0598854881375823</v>
      </c>
      <c r="B12">
        <v>0.51795849506552161</v>
      </c>
    </row>
    <row r="13" spans="1:4" x14ac:dyDescent="0.2">
      <c r="B13">
        <v>0.44316271188810658</v>
      </c>
    </row>
    <row r="14" spans="1:4" x14ac:dyDescent="0.2">
      <c r="B14">
        <v>0.3101221338587149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7B8FF-2CDB-9649-84D3-7294E262CEA4}">
  <dimension ref="A1:D13"/>
  <sheetViews>
    <sheetView workbookViewId="0">
      <selection activeCell="I22" sqref="I22"/>
    </sheetView>
  </sheetViews>
  <sheetFormatPr baseColWidth="10" defaultRowHeight="16" x14ac:dyDescent="0.2"/>
  <sheetData>
    <row r="1" spans="1:4" x14ac:dyDescent="0.2">
      <c r="A1" t="s">
        <v>23</v>
      </c>
    </row>
    <row r="3" spans="1:4" x14ac:dyDescent="0.2">
      <c r="A3" t="s">
        <v>1</v>
      </c>
      <c r="B3" t="s">
        <v>2</v>
      </c>
      <c r="C3" t="s">
        <v>15</v>
      </c>
      <c r="D3" t="s">
        <v>13</v>
      </c>
    </row>
    <row r="4" spans="1:4" x14ac:dyDescent="0.2">
      <c r="A4">
        <v>1.3141499691263721</v>
      </c>
      <c r="B4">
        <v>0.55406606875079134</v>
      </c>
      <c r="C4">
        <v>1.0573776902579417</v>
      </c>
      <c r="D4">
        <v>1.4464242720627134</v>
      </c>
    </row>
    <row r="5" spans="1:4" x14ac:dyDescent="0.2">
      <c r="A5">
        <v>1.2835414831811731</v>
      </c>
      <c r="B5">
        <v>0.71011762686205071</v>
      </c>
      <c r="C5">
        <v>0.97568732558512927</v>
      </c>
      <c r="D5">
        <v>1.039933151397769</v>
      </c>
    </row>
    <row r="6" spans="1:4" x14ac:dyDescent="0.2">
      <c r="A6">
        <v>0.93117867443424351</v>
      </c>
      <c r="B6">
        <v>0.59424506555021595</v>
      </c>
      <c r="C6">
        <v>0.96693498415692924</v>
      </c>
      <c r="D6">
        <v>0.47253424527981974</v>
      </c>
    </row>
    <row r="7" spans="1:4" x14ac:dyDescent="0.2">
      <c r="A7">
        <v>0.888306789742761</v>
      </c>
      <c r="B7">
        <v>0.76161295470487234</v>
      </c>
      <c r="D7">
        <v>0.69615998332753193</v>
      </c>
    </row>
    <row r="8" spans="1:4" x14ac:dyDescent="0.2">
      <c r="A8">
        <v>0.58282308351545131</v>
      </c>
      <c r="B8">
        <v>1.1322008591864918</v>
      </c>
      <c r="D8">
        <v>0.26915157869548428</v>
      </c>
    </row>
    <row r="9" spans="1:4" x14ac:dyDescent="0.2">
      <c r="A9">
        <v>1.37663588166241</v>
      </c>
      <c r="B9">
        <v>0.86043011415835235</v>
      </c>
      <c r="D9">
        <v>1.7993686500597674</v>
      </c>
    </row>
    <row r="10" spans="1:4" x14ac:dyDescent="0.2">
      <c r="A10">
        <v>0.62336411833758998</v>
      </c>
      <c r="B10">
        <v>0.97747378998763823</v>
      </c>
    </row>
    <row r="11" spans="1:4" x14ac:dyDescent="0.2">
      <c r="B11">
        <v>0.53966911087777569</v>
      </c>
    </row>
    <row r="12" spans="1:4" x14ac:dyDescent="0.2">
      <c r="B12">
        <v>0.48134627104197264</v>
      </c>
    </row>
    <row r="13" spans="1:4" x14ac:dyDescent="0.2">
      <c r="B13">
        <v>0.41412753052596757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CA635-0457-734D-BE58-7CB4391351F1}">
  <dimension ref="A1:D9"/>
  <sheetViews>
    <sheetView workbookViewId="0">
      <selection activeCell="A2" sqref="A2"/>
    </sheetView>
  </sheetViews>
  <sheetFormatPr baseColWidth="10" defaultRowHeight="16" x14ac:dyDescent="0.2"/>
  <sheetData>
    <row r="1" spans="1:4" x14ac:dyDescent="0.2">
      <c r="A1" t="s">
        <v>24</v>
      </c>
    </row>
    <row r="3" spans="1:4" x14ac:dyDescent="0.2">
      <c r="A3" t="s">
        <v>1</v>
      </c>
      <c r="B3" t="s">
        <v>2</v>
      </c>
      <c r="C3" t="s">
        <v>15</v>
      </c>
      <c r="D3" t="s">
        <v>13</v>
      </c>
    </row>
    <row r="4" spans="1:4" x14ac:dyDescent="0.2">
      <c r="A4">
        <v>1.0468922983345643</v>
      </c>
      <c r="B4">
        <v>0.32967423118956313</v>
      </c>
      <c r="C4">
        <v>1.1567057419545137</v>
      </c>
      <c r="D4">
        <v>1.157507787213881</v>
      </c>
    </row>
    <row r="5" spans="1:4" x14ac:dyDescent="0.2">
      <c r="A5">
        <v>1.0549049611616184</v>
      </c>
      <c r="B5">
        <v>0.65298104983716965</v>
      </c>
      <c r="C5">
        <v>1.1173040980298321</v>
      </c>
      <c r="D5">
        <v>1.7195390739832315</v>
      </c>
    </row>
    <row r="6" spans="1:4" x14ac:dyDescent="0.2">
      <c r="A6">
        <v>0.89820274050381732</v>
      </c>
      <c r="B6">
        <v>0.70081862855773869</v>
      </c>
      <c r="C6">
        <v>0.72599016001565442</v>
      </c>
      <c r="D6">
        <v>1.3660609926816825</v>
      </c>
    </row>
    <row r="7" spans="1:4" x14ac:dyDescent="0.2">
      <c r="A7">
        <v>1.3150353056911912</v>
      </c>
      <c r="B7">
        <v>0.63865182465986958</v>
      </c>
      <c r="D7">
        <v>2.1540054488034612</v>
      </c>
    </row>
    <row r="8" spans="1:4" x14ac:dyDescent="0.2">
      <c r="A8">
        <v>0.68496469430880857</v>
      </c>
      <c r="B8">
        <v>0.6911647439182268</v>
      </c>
      <c r="D8">
        <v>1.6460656767757231</v>
      </c>
    </row>
    <row r="9" spans="1:4" x14ac:dyDescent="0.2">
      <c r="B9">
        <v>0.54718535874859586</v>
      </c>
      <c r="D9">
        <v>2.993891418931597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F8B07-2222-C242-BBE7-B4F2AB5D9D38}">
  <dimension ref="A1:D9"/>
  <sheetViews>
    <sheetView workbookViewId="0">
      <selection activeCell="A2" sqref="A2"/>
    </sheetView>
  </sheetViews>
  <sheetFormatPr baseColWidth="10" defaultRowHeight="16" x14ac:dyDescent="0.2"/>
  <sheetData>
    <row r="1" spans="1:4" x14ac:dyDescent="0.2">
      <c r="A1" t="s">
        <v>31</v>
      </c>
    </row>
    <row r="3" spans="1:4" x14ac:dyDescent="0.2">
      <c r="A3" t="s">
        <v>1</v>
      </c>
      <c r="B3" t="s">
        <v>2</v>
      </c>
      <c r="C3" t="s">
        <v>15</v>
      </c>
      <c r="D3" t="s">
        <v>13</v>
      </c>
    </row>
    <row r="4" spans="1:4" x14ac:dyDescent="0.2">
      <c r="A4">
        <v>1.1078059472190307</v>
      </c>
      <c r="B4">
        <v>0.61501998166102412</v>
      </c>
      <c r="C4">
        <v>1.1832013167529927</v>
      </c>
      <c r="D4">
        <v>0.87338857437267059</v>
      </c>
    </row>
    <row r="5" spans="1:4" x14ac:dyDescent="0.2">
      <c r="A5">
        <v>0.96707868918745532</v>
      </c>
      <c r="B5">
        <v>0.94652019231951967</v>
      </c>
      <c r="C5">
        <v>1.2198430723286136</v>
      </c>
      <c r="D5">
        <v>1.4227631986513041</v>
      </c>
    </row>
    <row r="6" spans="1:4" x14ac:dyDescent="0.2">
      <c r="A6">
        <v>0.92511536359351332</v>
      </c>
      <c r="B6">
        <v>0.97922017582297138</v>
      </c>
      <c r="C6">
        <v>0.59695561091839344</v>
      </c>
      <c r="D6">
        <v>1.1572459896508978</v>
      </c>
    </row>
    <row r="7" spans="1:4" x14ac:dyDescent="0.2">
      <c r="A7">
        <v>0.96120324096575527</v>
      </c>
      <c r="B7">
        <v>0.58031712897003451</v>
      </c>
      <c r="D7">
        <v>1.4760029072927265</v>
      </c>
    </row>
    <row r="8" spans="1:4" x14ac:dyDescent="0.2">
      <c r="A8">
        <v>1.0387967590342448</v>
      </c>
      <c r="B8">
        <v>0.80827235965835809</v>
      </c>
      <c r="D8">
        <v>1.0278968973890914</v>
      </c>
    </row>
    <row r="9" spans="1:4" x14ac:dyDescent="0.2">
      <c r="B9">
        <v>0.264055558820947</v>
      </c>
      <c r="D9">
        <v>1.0328964033121577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AA905-6867-F547-BC60-F93440A435C7}">
  <dimension ref="A1:D12"/>
  <sheetViews>
    <sheetView workbookViewId="0">
      <selection activeCell="A2" sqref="A2"/>
    </sheetView>
  </sheetViews>
  <sheetFormatPr baseColWidth="10" defaultRowHeight="16" x14ac:dyDescent="0.2"/>
  <sheetData>
    <row r="1" spans="1:4" x14ac:dyDescent="0.2">
      <c r="A1" t="s">
        <v>120</v>
      </c>
    </row>
    <row r="3" spans="1:4" x14ac:dyDescent="0.2">
      <c r="A3" t="s">
        <v>1</v>
      </c>
      <c r="B3" t="s">
        <v>2</v>
      </c>
      <c r="C3" t="s">
        <v>15</v>
      </c>
      <c r="D3" t="s">
        <v>13</v>
      </c>
    </row>
    <row r="4" spans="1:4" x14ac:dyDescent="0.2">
      <c r="A4">
        <v>0.62904902132662122</v>
      </c>
      <c r="B4">
        <v>0.71115914682955361</v>
      </c>
      <c r="C4">
        <v>1.005309176949837</v>
      </c>
      <c r="D4">
        <v>0.38733110336255744</v>
      </c>
    </row>
    <row r="5" spans="1:4" x14ac:dyDescent="0.2">
      <c r="A5">
        <v>0.75851223391685174</v>
      </c>
      <c r="B5">
        <v>0.34370538365448611</v>
      </c>
      <c r="C5">
        <v>1.1054542060281609</v>
      </c>
      <c r="D5">
        <v>0.84418977603053114</v>
      </c>
    </row>
    <row r="6" spans="1:4" x14ac:dyDescent="0.2">
      <c r="A6">
        <v>1.6124387447565267</v>
      </c>
      <c r="B6">
        <v>0.6690770919344754</v>
      </c>
      <c r="C6">
        <v>0.88923661702200174</v>
      </c>
      <c r="D6">
        <v>0.15872917849863763</v>
      </c>
    </row>
    <row r="7" spans="1:4" x14ac:dyDescent="0.2">
      <c r="A7">
        <v>0.1773882306560875</v>
      </c>
      <c r="B7">
        <v>0.76789565945931859</v>
      </c>
      <c r="C7">
        <v>1.2542302383508219</v>
      </c>
      <c r="D7">
        <v>3.9690733033362178</v>
      </c>
    </row>
    <row r="8" spans="1:4" x14ac:dyDescent="0.2">
      <c r="A8">
        <v>0.31731380603469561</v>
      </c>
      <c r="B8">
        <v>0.65021205003070959</v>
      </c>
      <c r="C8">
        <v>0.74576976164917808</v>
      </c>
    </row>
    <row r="9" spans="1:4" x14ac:dyDescent="0.2">
      <c r="A9">
        <v>2.5052979633092169</v>
      </c>
      <c r="B9">
        <v>1.5475458977141703</v>
      </c>
    </row>
    <row r="10" spans="1:4" x14ac:dyDescent="0.2">
      <c r="A10">
        <v>0.88989127352758879</v>
      </c>
      <c r="B10">
        <v>1.1193808595383687</v>
      </c>
    </row>
    <row r="11" spans="1:4" x14ac:dyDescent="0.2">
      <c r="A11">
        <v>1.1101087264724112</v>
      </c>
      <c r="B11">
        <v>0.39851363299330811</v>
      </c>
    </row>
    <row r="12" spans="1:4" x14ac:dyDescent="0.2">
      <c r="B12">
        <v>0.68477454755855194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3760D-3425-F64D-83E4-31EA1294AB4B}">
  <dimension ref="A1:D12"/>
  <sheetViews>
    <sheetView workbookViewId="0">
      <selection activeCell="A2" sqref="A2"/>
    </sheetView>
  </sheetViews>
  <sheetFormatPr baseColWidth="10" defaultRowHeight="16" x14ac:dyDescent="0.2"/>
  <sheetData>
    <row r="1" spans="1:4" x14ac:dyDescent="0.2">
      <c r="A1" t="s">
        <v>32</v>
      </c>
    </row>
    <row r="3" spans="1:4" x14ac:dyDescent="0.2">
      <c r="A3" t="s">
        <v>1</v>
      </c>
      <c r="B3" t="s">
        <v>2</v>
      </c>
      <c r="C3" t="s">
        <v>15</v>
      </c>
      <c r="D3" t="s">
        <v>13</v>
      </c>
    </row>
    <row r="4" spans="1:4" x14ac:dyDescent="0.2">
      <c r="A4">
        <v>0.8739141875420392</v>
      </c>
      <c r="B4">
        <v>0.42148801939268737</v>
      </c>
      <c r="C4">
        <v>1.0477801085458551</v>
      </c>
      <c r="D4">
        <v>0.48509391199564161</v>
      </c>
    </row>
    <row r="5" spans="1:4" x14ac:dyDescent="0.2">
      <c r="A5">
        <v>0.89104088075711074</v>
      </c>
      <c r="B5">
        <v>0.49092125248073104</v>
      </c>
      <c r="C5">
        <v>1.0594650370307455</v>
      </c>
      <c r="D5">
        <v>0.88904970135141981</v>
      </c>
    </row>
    <row r="6" spans="1:4" x14ac:dyDescent="0.2">
      <c r="A6">
        <v>1.2350449317008505</v>
      </c>
      <c r="B6">
        <v>0.67341302410440618</v>
      </c>
      <c r="C6">
        <v>0.89275485442339919</v>
      </c>
      <c r="D6">
        <v>0.783136653997204</v>
      </c>
    </row>
    <row r="7" spans="1:4" x14ac:dyDescent="0.2">
      <c r="A7">
        <v>0.5635036431676097</v>
      </c>
      <c r="B7">
        <v>0.32230463546630767</v>
      </c>
      <c r="C7">
        <v>1.0802322475735371</v>
      </c>
      <c r="D7">
        <v>1.9229770196840177</v>
      </c>
    </row>
    <row r="8" spans="1:4" x14ac:dyDescent="0.2">
      <c r="A8">
        <v>0.44272932547884586</v>
      </c>
      <c r="B8">
        <v>1.3807927961676034</v>
      </c>
      <c r="C8">
        <v>0.91976775242646269</v>
      </c>
    </row>
    <row r="9" spans="1:4" x14ac:dyDescent="0.2">
      <c r="A9">
        <v>1.9937670313535447</v>
      </c>
      <c r="B9">
        <v>1.3374610179210367</v>
      </c>
    </row>
    <row r="10" spans="1:4" x14ac:dyDescent="0.2">
      <c r="A10">
        <v>0.8408996244806296</v>
      </c>
      <c r="B10">
        <v>0.96795072100111412</v>
      </c>
    </row>
    <row r="11" spans="1:4" x14ac:dyDescent="0.2">
      <c r="A11">
        <v>1.1591003755193705</v>
      </c>
      <c r="B11">
        <v>0.60752071450726985</v>
      </c>
    </row>
    <row r="12" spans="1:4" x14ac:dyDescent="0.2">
      <c r="B12">
        <v>1.7950269519129283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2C52B-EBE1-2B44-BBA4-8C7727948C0B}">
  <dimension ref="A1:D11"/>
  <sheetViews>
    <sheetView workbookViewId="0">
      <selection activeCell="A2" sqref="A2"/>
    </sheetView>
  </sheetViews>
  <sheetFormatPr baseColWidth="10" defaultRowHeight="16" x14ac:dyDescent="0.2"/>
  <sheetData>
    <row r="1" spans="1:4" x14ac:dyDescent="0.2">
      <c r="A1" t="s">
        <v>88</v>
      </c>
    </row>
    <row r="3" spans="1:4" x14ac:dyDescent="0.2">
      <c r="A3" t="s">
        <v>1</v>
      </c>
      <c r="B3" t="s">
        <v>2</v>
      </c>
      <c r="C3" t="s">
        <v>15</v>
      </c>
      <c r="D3" t="s">
        <v>13</v>
      </c>
    </row>
    <row r="4" spans="1:4" x14ac:dyDescent="0.2">
      <c r="A4">
        <v>0.42495392895096656</v>
      </c>
      <c r="B4">
        <v>0.53454316095009091</v>
      </c>
      <c r="C4">
        <v>0.44433283093764914</v>
      </c>
      <c r="D4">
        <v>0.4596834556359945</v>
      </c>
    </row>
    <row r="5" spans="1:4" x14ac:dyDescent="0.2">
      <c r="A5">
        <v>0.95685906108683638</v>
      </c>
      <c r="B5">
        <v>0.85581943455116727</v>
      </c>
      <c r="C5">
        <v>1.2446263098948593</v>
      </c>
      <c r="D5">
        <v>0.68620552573265614</v>
      </c>
    </row>
    <row r="6" spans="1:4" x14ac:dyDescent="0.2">
      <c r="A6">
        <v>1.6181870099621971</v>
      </c>
      <c r="B6">
        <v>0.57809493856028549</v>
      </c>
      <c r="C6">
        <v>1.3110408591674914</v>
      </c>
      <c r="D6">
        <v>0.34861647332712414</v>
      </c>
    </row>
    <row r="7" spans="1:4" x14ac:dyDescent="0.2">
      <c r="A7">
        <v>0.24508013056123026</v>
      </c>
      <c r="B7">
        <v>0.63214412650283536</v>
      </c>
      <c r="C7">
        <v>1.2841230752203128</v>
      </c>
      <c r="D7">
        <v>1.4894539112904988</v>
      </c>
    </row>
    <row r="8" spans="1:4" x14ac:dyDescent="0.2">
      <c r="A8">
        <v>0.72513696783471637</v>
      </c>
      <c r="B8">
        <v>0.72563976871686631</v>
      </c>
      <c r="C8">
        <v>0.71587692477968734</v>
      </c>
    </row>
    <row r="9" spans="1:4" x14ac:dyDescent="0.2">
      <c r="A9">
        <v>2.0297829016040536</v>
      </c>
      <c r="B9">
        <v>1.0742467631661281</v>
      </c>
    </row>
    <row r="10" spans="1:4" x14ac:dyDescent="0.2">
      <c r="A10" s="5">
        <v>1</v>
      </c>
      <c r="B10">
        <v>0.43316842820004348</v>
      </c>
    </row>
    <row r="11" spans="1:4" x14ac:dyDescent="0.2">
      <c r="B11">
        <v>1.0302539536200765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370DF-FEBC-794D-BFC3-37E824607E1B}">
  <dimension ref="A1:D11"/>
  <sheetViews>
    <sheetView workbookViewId="0">
      <selection activeCell="A2" sqref="A2"/>
    </sheetView>
  </sheetViews>
  <sheetFormatPr baseColWidth="10" defaultRowHeight="16" x14ac:dyDescent="0.2"/>
  <cols>
    <col min="1" max="1" width="11.6640625" bestFit="1" customWidth="1"/>
  </cols>
  <sheetData>
    <row r="1" spans="1:4" x14ac:dyDescent="0.2">
      <c r="A1" t="s">
        <v>121</v>
      </c>
    </row>
    <row r="3" spans="1:4" x14ac:dyDescent="0.2">
      <c r="A3" t="s">
        <v>1</v>
      </c>
      <c r="B3" t="s">
        <v>2</v>
      </c>
      <c r="C3" t="s">
        <v>15</v>
      </c>
      <c r="D3" t="s">
        <v>13</v>
      </c>
    </row>
    <row r="4" spans="1:4" x14ac:dyDescent="0.2">
      <c r="A4">
        <v>0.87631319157811394</v>
      </c>
      <c r="B4">
        <v>1.0530095216761901</v>
      </c>
      <c r="C4">
        <v>0.53914923525458469</v>
      </c>
      <c r="D4">
        <v>0.75249639111305622</v>
      </c>
    </row>
    <row r="5" spans="1:4" x14ac:dyDescent="0.2">
      <c r="A5">
        <v>1.2865597695804816</v>
      </c>
      <c r="B5">
        <v>0.66320118133670014</v>
      </c>
      <c r="C5">
        <v>1.259417455215903</v>
      </c>
      <c r="D5">
        <v>1.5398145071754128</v>
      </c>
    </row>
    <row r="6" spans="1:4" x14ac:dyDescent="0.2">
      <c r="A6">
        <v>0.8371270388414046</v>
      </c>
      <c r="B6">
        <v>0.48247245410432538</v>
      </c>
      <c r="C6">
        <v>1.2014333095295127</v>
      </c>
      <c r="D6">
        <v>0.51397018166141861</v>
      </c>
    </row>
    <row r="7" spans="1:4" x14ac:dyDescent="0.2">
      <c r="A7">
        <v>0.90006220399333159</v>
      </c>
      <c r="B7">
        <v>0.84445743795565431</v>
      </c>
      <c r="C7">
        <v>1.0522848899287496</v>
      </c>
      <c r="D7">
        <v>0.73638152926183864</v>
      </c>
    </row>
    <row r="8" spans="1:4" x14ac:dyDescent="0.2">
      <c r="A8">
        <v>1.194243161603723</v>
      </c>
      <c r="B8">
        <v>0.63909247951887294</v>
      </c>
      <c r="C8">
        <v>0.94771511007125042</v>
      </c>
    </row>
    <row r="9" spans="1:4" x14ac:dyDescent="0.2">
      <c r="A9">
        <v>0.90569463440294551</v>
      </c>
      <c r="B9">
        <v>0.7027564113844319</v>
      </c>
    </row>
    <row r="10" spans="1:4" x14ac:dyDescent="0.2">
      <c r="A10" s="5">
        <v>1</v>
      </c>
      <c r="B10">
        <v>0.8925469714729779</v>
      </c>
    </row>
    <row r="11" spans="1:4" x14ac:dyDescent="0.2">
      <c r="B11">
        <v>0.54563193852746794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4DE26-FA76-884F-A9E7-29256071F823}">
  <dimension ref="A1:H7"/>
  <sheetViews>
    <sheetView workbookViewId="0">
      <selection activeCell="A2" sqref="A2"/>
    </sheetView>
  </sheetViews>
  <sheetFormatPr baseColWidth="10" defaultRowHeight="16" x14ac:dyDescent="0.2"/>
  <sheetData>
    <row r="1" spans="1:8" x14ac:dyDescent="0.2">
      <c r="A1" t="s">
        <v>122</v>
      </c>
    </row>
    <row r="3" spans="1:8" x14ac:dyDescent="0.2">
      <c r="A3" s="19" t="s">
        <v>18</v>
      </c>
      <c r="B3" s="19"/>
      <c r="C3" s="19" t="s">
        <v>19</v>
      </c>
      <c r="D3" s="20"/>
      <c r="E3" s="19" t="s">
        <v>20</v>
      </c>
      <c r="F3" s="19"/>
      <c r="G3" s="19" t="s">
        <v>21</v>
      </c>
      <c r="H3" s="20"/>
    </row>
    <row r="4" spans="1:8" x14ac:dyDescent="0.2">
      <c r="A4" t="s">
        <v>1</v>
      </c>
      <c r="B4" t="s">
        <v>2</v>
      </c>
      <c r="C4" t="s">
        <v>1</v>
      </c>
      <c r="D4" t="s">
        <v>2</v>
      </c>
      <c r="E4" t="s">
        <v>1</v>
      </c>
      <c r="F4" t="s">
        <v>2</v>
      </c>
      <c r="G4" t="s">
        <v>1</v>
      </c>
      <c r="H4" t="s">
        <v>2</v>
      </c>
    </row>
    <row r="5" spans="1:8" x14ac:dyDescent="0.2">
      <c r="A5">
        <v>0.98944426395656881</v>
      </c>
      <c r="B5">
        <v>0.93076620961917444</v>
      </c>
      <c r="C5">
        <v>0.9736264693733615</v>
      </c>
      <c r="D5">
        <v>0.82481901561293125</v>
      </c>
      <c r="E5">
        <v>1.0931276295974472</v>
      </c>
      <c r="F5">
        <v>1.0466742142805268</v>
      </c>
      <c r="G5">
        <v>1.330521327514163</v>
      </c>
      <c r="H5">
        <v>1.2262380641464579</v>
      </c>
    </row>
    <row r="6" spans="1:8" x14ac:dyDescent="0.2">
      <c r="A6">
        <v>0.98220140452232874</v>
      </c>
      <c r="B6">
        <v>0.64632699193936882</v>
      </c>
      <c r="C6">
        <v>1.1411801483365209</v>
      </c>
      <c r="D6">
        <v>3.281066624242305</v>
      </c>
      <c r="E6">
        <v>0.92409771904366078</v>
      </c>
      <c r="F6">
        <v>1.0871583227747934</v>
      </c>
      <c r="G6">
        <v>0.98376902489115958</v>
      </c>
      <c r="H6">
        <v>1.6454646810211351</v>
      </c>
    </row>
    <row r="7" spans="1:8" x14ac:dyDescent="0.2">
      <c r="A7">
        <v>1.0283543315211021</v>
      </c>
      <c r="B7">
        <v>0.71802657346797061</v>
      </c>
      <c r="C7">
        <v>0.88519338229011768</v>
      </c>
      <c r="D7">
        <v>2.7950732708036692</v>
      </c>
      <c r="E7">
        <v>0.98277465135889219</v>
      </c>
      <c r="F7">
        <v>0.99480532270636457</v>
      </c>
      <c r="G7">
        <v>0.68570964759467756</v>
      </c>
      <c r="H7">
        <v>1.2794447262592903</v>
      </c>
    </row>
  </sheetData>
  <mergeCells count="4">
    <mergeCell ref="A3:B3"/>
    <mergeCell ref="C3:D3"/>
    <mergeCell ref="E3:F3"/>
    <mergeCell ref="G3:H3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D4815-C215-BE42-9F18-A7B24DD8CDBE}">
  <dimension ref="A1:B9"/>
  <sheetViews>
    <sheetView workbookViewId="0">
      <selection activeCell="A2" sqref="A2"/>
    </sheetView>
  </sheetViews>
  <sheetFormatPr baseColWidth="10" defaultRowHeight="16" x14ac:dyDescent="0.2"/>
  <sheetData>
    <row r="1" spans="1:2" x14ac:dyDescent="0.2">
      <c r="A1" t="s">
        <v>123</v>
      </c>
    </row>
    <row r="3" spans="1:2" x14ac:dyDescent="0.2">
      <c r="A3" t="s">
        <v>1</v>
      </c>
      <c r="B3" t="s">
        <v>2</v>
      </c>
    </row>
    <row r="4" spans="1:2" x14ac:dyDescent="0.2">
      <c r="A4">
        <v>0.72827390498142086</v>
      </c>
      <c r="B4">
        <v>0.44213322493342322</v>
      </c>
    </row>
    <row r="5" spans="1:2" x14ac:dyDescent="0.2">
      <c r="A5">
        <v>1.3751157455158161</v>
      </c>
      <c r="B5">
        <v>0.42885238748197502</v>
      </c>
    </row>
    <row r="6" spans="1:2" x14ac:dyDescent="0.2">
      <c r="A6">
        <v>0.89661034950276319</v>
      </c>
      <c r="B6">
        <v>0.42707254418789359</v>
      </c>
    </row>
    <row r="7" spans="1:2" x14ac:dyDescent="0.2">
      <c r="A7">
        <v>1.0643735457222188</v>
      </c>
      <c r="B7">
        <v>0.84381846247621795</v>
      </c>
    </row>
    <row r="8" spans="1:2" x14ac:dyDescent="0.2">
      <c r="A8">
        <v>0.93562645427778102</v>
      </c>
      <c r="B8">
        <v>0.74587437020254599</v>
      </c>
    </row>
    <row r="9" spans="1:2" x14ac:dyDescent="0.2">
      <c r="B9">
        <v>0.67035841402730967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DC757-CD04-D340-A10E-73B6BCB274D1}">
  <dimension ref="A1:B12"/>
  <sheetViews>
    <sheetView workbookViewId="0">
      <selection sqref="A1:B12"/>
    </sheetView>
  </sheetViews>
  <sheetFormatPr baseColWidth="10" defaultRowHeight="16" x14ac:dyDescent="0.2"/>
  <sheetData>
    <row r="1" spans="1:2" x14ac:dyDescent="0.2">
      <c r="A1" t="s">
        <v>3</v>
      </c>
    </row>
    <row r="3" spans="1:2" x14ac:dyDescent="0.2">
      <c r="A3" t="s">
        <v>1</v>
      </c>
      <c r="B3" t="s">
        <v>2</v>
      </c>
    </row>
    <row r="4" spans="1:2" x14ac:dyDescent="0.2">
      <c r="A4">
        <v>2102.006821607044</v>
      </c>
      <c r="B4">
        <v>3500.6298481734402</v>
      </c>
    </row>
    <row r="5" spans="1:2" x14ac:dyDescent="0.2">
      <c r="A5">
        <v>1473.7658596044103</v>
      </c>
      <c r="B5">
        <v>2718.1060938185005</v>
      </c>
    </row>
    <row r="6" spans="1:2" x14ac:dyDescent="0.2">
      <c r="A6">
        <v>2180.7949349278929</v>
      </c>
      <c r="B6">
        <v>4246.6020680236716</v>
      </c>
    </row>
    <row r="7" spans="1:2" x14ac:dyDescent="0.2">
      <c r="A7">
        <v>2343.1594860166292</v>
      </c>
      <c r="B7">
        <v>3308.9815212720237</v>
      </c>
    </row>
    <row r="8" spans="1:2" x14ac:dyDescent="0.2">
      <c r="A8">
        <v>1590.3156895323998</v>
      </c>
      <c r="B8">
        <v>4302.3723361479697</v>
      </c>
    </row>
    <row r="9" spans="1:2" x14ac:dyDescent="0.2">
      <c r="A9">
        <v>2978.2359679266897</v>
      </c>
      <c r="B9">
        <v>4610.6870229007636</v>
      </c>
    </row>
    <row r="10" spans="1:2" x14ac:dyDescent="0.2">
      <c r="B10">
        <v>3788.3882537547634</v>
      </c>
    </row>
    <row r="11" spans="1:2" x14ac:dyDescent="0.2">
      <c r="B11">
        <v>3429.8623947422466</v>
      </c>
    </row>
    <row r="12" spans="1:2" x14ac:dyDescent="0.2">
      <c r="B12">
        <v>2639.3751683274982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E08D2-0031-6542-9255-9B58A2303CEE}">
  <dimension ref="A1:B9"/>
  <sheetViews>
    <sheetView workbookViewId="0">
      <selection activeCell="A2" sqref="A2"/>
    </sheetView>
  </sheetViews>
  <sheetFormatPr baseColWidth="10" defaultRowHeight="16" x14ac:dyDescent="0.2"/>
  <sheetData>
    <row r="1" spans="1:2" x14ac:dyDescent="0.2">
      <c r="A1" t="s">
        <v>124</v>
      </c>
    </row>
    <row r="3" spans="1:2" x14ac:dyDescent="0.2">
      <c r="A3" t="s">
        <v>1</v>
      </c>
      <c r="B3" t="s">
        <v>2</v>
      </c>
    </row>
    <row r="4" spans="1:2" x14ac:dyDescent="0.2">
      <c r="A4">
        <v>0.88942928378237718</v>
      </c>
      <c r="B4">
        <v>0.73608884338501401</v>
      </c>
    </row>
    <row r="5" spans="1:2" x14ac:dyDescent="0.2">
      <c r="A5">
        <v>1.1999313008667469</v>
      </c>
      <c r="B5">
        <v>0.78946751598472709</v>
      </c>
    </row>
    <row r="6" spans="1:2" x14ac:dyDescent="0.2">
      <c r="A6">
        <v>0.91063941535087567</v>
      </c>
      <c r="B6">
        <v>0.79111087557620607</v>
      </c>
    </row>
    <row r="7" spans="1:2" x14ac:dyDescent="0.2">
      <c r="A7">
        <v>0.88270735052585869</v>
      </c>
      <c r="B7">
        <v>0.38904450736367729</v>
      </c>
    </row>
    <row r="8" spans="1:2" x14ac:dyDescent="0.2">
      <c r="A8">
        <v>1.1172926494741411</v>
      </c>
      <c r="B8">
        <v>0.73560700154374004</v>
      </c>
    </row>
    <row r="9" spans="1:2" x14ac:dyDescent="0.2">
      <c r="B9">
        <v>0.77862853189493697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68674-21F2-2A42-B6D2-315B13BB08CB}">
  <dimension ref="A1:B9"/>
  <sheetViews>
    <sheetView workbookViewId="0">
      <selection activeCell="A2" sqref="A2"/>
    </sheetView>
  </sheetViews>
  <sheetFormatPr baseColWidth="10" defaultRowHeight="16" x14ac:dyDescent="0.2"/>
  <sheetData>
    <row r="1" spans="1:2" x14ac:dyDescent="0.2">
      <c r="A1" t="s">
        <v>35</v>
      </c>
    </row>
    <row r="3" spans="1:2" x14ac:dyDescent="0.2">
      <c r="A3" t="s">
        <v>1</v>
      </c>
      <c r="B3" t="s">
        <v>2</v>
      </c>
    </row>
    <row r="4" spans="1:2" x14ac:dyDescent="0.2">
      <c r="A4">
        <v>0.78795323534842188</v>
      </c>
      <c r="B4">
        <v>0.21661152562344363</v>
      </c>
    </row>
    <row r="5" spans="1:2" x14ac:dyDescent="0.2">
      <c r="A5">
        <v>1.2433064315352311</v>
      </c>
      <c r="B5">
        <v>0.7071959481809954</v>
      </c>
    </row>
    <row r="6" spans="1:2" x14ac:dyDescent="0.2">
      <c r="A6">
        <v>0.96874033311634711</v>
      </c>
      <c r="B6">
        <v>0.85333369092375611</v>
      </c>
    </row>
    <row r="7" spans="1:2" x14ac:dyDescent="0.2">
      <c r="A7">
        <v>0.98405896534680515</v>
      </c>
      <c r="B7">
        <v>0.52770979613155966</v>
      </c>
    </row>
    <row r="8" spans="1:2" x14ac:dyDescent="0.2">
      <c r="A8">
        <v>1.0159410346531952</v>
      </c>
      <c r="B8">
        <v>0.67727641875288402</v>
      </c>
    </row>
    <row r="9" spans="1:2" x14ac:dyDescent="0.2">
      <c r="B9">
        <v>0.23420059891727377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779DC-3452-FA49-80DE-26A471597AA6}">
  <dimension ref="A1:T16"/>
  <sheetViews>
    <sheetView workbookViewId="0">
      <selection activeCell="A2" sqref="A2"/>
    </sheetView>
  </sheetViews>
  <sheetFormatPr baseColWidth="10" defaultRowHeight="16" x14ac:dyDescent="0.2"/>
  <sheetData>
    <row r="1" spans="1:20" x14ac:dyDescent="0.2">
      <c r="A1" t="s">
        <v>125</v>
      </c>
    </row>
    <row r="3" spans="1:20" x14ac:dyDescent="0.2">
      <c r="A3" s="6" t="s">
        <v>25</v>
      </c>
      <c r="H3" s="6" t="s">
        <v>26</v>
      </c>
      <c r="O3" s="6" t="s">
        <v>27</v>
      </c>
    </row>
    <row r="4" spans="1:20" x14ac:dyDescent="0.2">
      <c r="A4" s="19" t="s">
        <v>28</v>
      </c>
      <c r="B4" s="19"/>
      <c r="C4" s="19" t="s">
        <v>29</v>
      </c>
      <c r="D4" s="20"/>
      <c r="E4" s="19" t="s">
        <v>30</v>
      </c>
      <c r="F4" s="19"/>
      <c r="H4" s="19" t="s">
        <v>28</v>
      </c>
      <c r="I4" s="19"/>
      <c r="J4" s="19" t="s">
        <v>29</v>
      </c>
      <c r="K4" s="20"/>
      <c r="L4" s="19" t="s">
        <v>30</v>
      </c>
      <c r="M4" s="19"/>
      <c r="O4" s="19" t="s">
        <v>28</v>
      </c>
      <c r="P4" s="19"/>
      <c r="Q4" s="19" t="s">
        <v>29</v>
      </c>
      <c r="R4" s="20"/>
      <c r="S4" s="19" t="s">
        <v>30</v>
      </c>
      <c r="T4" s="19"/>
    </row>
    <row r="5" spans="1:20" x14ac:dyDescent="0.2">
      <c r="A5" t="s">
        <v>1</v>
      </c>
      <c r="B5" t="s">
        <v>2</v>
      </c>
      <c r="C5" t="s">
        <v>1</v>
      </c>
      <c r="D5" t="s">
        <v>2</v>
      </c>
      <c r="E5" t="s">
        <v>1</v>
      </c>
      <c r="F5" t="s">
        <v>2</v>
      </c>
      <c r="H5" t="s">
        <v>1</v>
      </c>
      <c r="I5" t="s">
        <v>2</v>
      </c>
      <c r="J5" t="s">
        <v>1</v>
      </c>
      <c r="K5" t="s">
        <v>2</v>
      </c>
      <c r="L5" t="s">
        <v>1</v>
      </c>
      <c r="M5" t="s">
        <v>2</v>
      </c>
      <c r="O5" t="s">
        <v>1</v>
      </c>
      <c r="P5" t="s">
        <v>2</v>
      </c>
      <c r="Q5" t="s">
        <v>1</v>
      </c>
      <c r="R5" t="s">
        <v>2</v>
      </c>
      <c r="S5" t="s">
        <v>1</v>
      </c>
      <c r="T5" t="s">
        <v>2</v>
      </c>
    </row>
    <row r="6" spans="1:20" x14ac:dyDescent="0.2">
      <c r="A6">
        <v>1.3186545458555663</v>
      </c>
      <c r="B6">
        <v>0.84619769704504166</v>
      </c>
      <c r="C6">
        <v>0.80605182439407497</v>
      </c>
      <c r="D6">
        <v>0.99788433251167696</v>
      </c>
      <c r="E6">
        <v>0.98543008402095322</v>
      </c>
      <c r="F6">
        <v>0.72589129540890329</v>
      </c>
      <c r="H6">
        <v>1.4372505397166311</v>
      </c>
      <c r="I6">
        <v>1.3682307627863852</v>
      </c>
      <c r="J6">
        <v>1.1420609866164619</v>
      </c>
      <c r="K6">
        <v>0.57341028757986512</v>
      </c>
      <c r="L6">
        <v>1.1078059472190307</v>
      </c>
      <c r="M6">
        <v>0.61501998166102412</v>
      </c>
      <c r="O6">
        <v>1.129079601704877</v>
      </c>
      <c r="P6">
        <v>0.72806905739098515</v>
      </c>
      <c r="Q6">
        <v>1.0422512249084399</v>
      </c>
      <c r="R6">
        <v>1.1256068923582254</v>
      </c>
      <c r="S6">
        <v>1.0468922983345643</v>
      </c>
      <c r="T6">
        <v>0.32967423118956313</v>
      </c>
    </row>
    <row r="7" spans="1:20" x14ac:dyDescent="0.2">
      <c r="A7">
        <v>1.0996669618698658</v>
      </c>
      <c r="B7">
        <v>0.6475514209794071</v>
      </c>
      <c r="C7">
        <v>0.95194128934128841</v>
      </c>
      <c r="D7">
        <v>0.92783778452559273</v>
      </c>
      <c r="E7">
        <v>1.2233399972804959</v>
      </c>
      <c r="F7">
        <v>0.15645562368031188</v>
      </c>
      <c r="H7">
        <v>0.786932377333046</v>
      </c>
      <c r="I7">
        <v>1.3682307627863819</v>
      </c>
      <c r="J7">
        <v>0.88126003967671729</v>
      </c>
      <c r="K7">
        <v>0.69046476205757223</v>
      </c>
      <c r="L7">
        <v>0.96707868918745532</v>
      </c>
      <c r="M7">
        <v>0.94652019231951967</v>
      </c>
      <c r="O7">
        <v>1.1770268260414638</v>
      </c>
      <c r="P7">
        <v>0.85095054966001382</v>
      </c>
      <c r="Q7">
        <v>0.97583089673637835</v>
      </c>
      <c r="R7">
        <v>0.71385505064454502</v>
      </c>
      <c r="S7">
        <v>1.0549049611616184</v>
      </c>
      <c r="T7">
        <v>0.65298104983716965</v>
      </c>
    </row>
    <row r="8" spans="1:20" x14ac:dyDescent="0.2">
      <c r="A8">
        <v>0.48098595235701452</v>
      </c>
      <c r="B8">
        <v>0.84268576767140368</v>
      </c>
      <c r="C8">
        <v>0.84788734821065714</v>
      </c>
      <c r="D8">
        <v>1.2158325126928946</v>
      </c>
      <c r="E8">
        <v>0.9074093441654133</v>
      </c>
      <c r="F8">
        <v>0.35082547597431896</v>
      </c>
      <c r="H8">
        <v>1.1585429846195778</v>
      </c>
      <c r="I8">
        <v>1.3262121455861413</v>
      </c>
      <c r="J8">
        <v>1.0101991222768942</v>
      </c>
      <c r="K8">
        <v>0.64601505580563112</v>
      </c>
      <c r="L8">
        <v>0.92511536359351332</v>
      </c>
      <c r="M8">
        <v>0.97922017582297138</v>
      </c>
      <c r="O8">
        <v>1.1314298995390928</v>
      </c>
      <c r="P8">
        <v>1.2987711127886485</v>
      </c>
      <c r="Q8">
        <v>1.0293282075620722</v>
      </c>
      <c r="R8">
        <v>0.97989771419245331</v>
      </c>
      <c r="S8">
        <v>0.89820274050381732</v>
      </c>
      <c r="T8">
        <v>0.70081862855773869</v>
      </c>
    </row>
    <row r="9" spans="1:20" x14ac:dyDescent="0.2">
      <c r="A9">
        <v>1.0154130202841689</v>
      </c>
      <c r="B9">
        <v>1.1408164298263357</v>
      </c>
      <c r="C9">
        <v>0.95723463541529386</v>
      </c>
      <c r="D9">
        <v>0.29076882512884056</v>
      </c>
      <c r="E9">
        <v>0.88382057453313756</v>
      </c>
      <c r="F9">
        <v>0.43131847578591631</v>
      </c>
      <c r="H9">
        <v>0.82376890381092849</v>
      </c>
      <c r="I9">
        <v>1.7330479511430832</v>
      </c>
      <c r="J9">
        <v>1.1628295938014619</v>
      </c>
      <c r="K9">
        <v>0.71184729492553767</v>
      </c>
      <c r="L9">
        <v>0.96120324096575527</v>
      </c>
      <c r="M9">
        <v>0.58031712897003451</v>
      </c>
      <c r="O9">
        <v>0.79341479312899221</v>
      </c>
      <c r="P9">
        <v>1.2432765170011197</v>
      </c>
      <c r="Q9">
        <v>0.93672863160308606</v>
      </c>
      <c r="R9">
        <v>0.71435002878676079</v>
      </c>
      <c r="S9">
        <v>1.3150353056911912</v>
      </c>
      <c r="T9">
        <v>0.63865182465986958</v>
      </c>
    </row>
    <row r="10" spans="1:20" x14ac:dyDescent="0.2">
      <c r="A10">
        <v>1.0852795196333844</v>
      </c>
      <c r="B10">
        <v>1.5348170156312899</v>
      </c>
      <c r="C10">
        <v>1.4368849026386858</v>
      </c>
      <c r="D10">
        <v>0.46552950198553961</v>
      </c>
      <c r="E10">
        <v>0.22492193425475385</v>
      </c>
      <c r="F10">
        <v>0.4613154197279285</v>
      </c>
      <c r="H10">
        <v>0.79350519451981683</v>
      </c>
      <c r="I10">
        <v>1.5565064686817767</v>
      </c>
      <c r="J10">
        <v>0.80365025762846443</v>
      </c>
      <c r="K10">
        <v>0.85419638253043229</v>
      </c>
      <c r="L10">
        <v>1.0387967590342448</v>
      </c>
      <c r="M10">
        <v>0.80827235965835809</v>
      </c>
      <c r="O10">
        <v>0.76904887958557433</v>
      </c>
      <c r="P10">
        <v>1.4251830216683141</v>
      </c>
      <c r="Q10">
        <v>1.0158610391900238</v>
      </c>
      <c r="R10">
        <v>0.66789955942866053</v>
      </c>
      <c r="S10">
        <v>0.68496469430880857</v>
      </c>
      <c r="T10">
        <v>0.6911647439182268</v>
      </c>
    </row>
    <row r="11" spans="1:20" x14ac:dyDescent="0.2">
      <c r="E11">
        <v>1.4514513978791894</v>
      </c>
      <c r="F11">
        <v>0.18575800185514166</v>
      </c>
      <c r="M11">
        <v>0.264055558820947</v>
      </c>
      <c r="T11">
        <v>0.54718535874859586</v>
      </c>
    </row>
    <row r="12" spans="1:20" x14ac:dyDescent="0.2">
      <c r="E12">
        <v>1.3236266678660571</v>
      </c>
      <c r="F12">
        <v>0.55114210934510699</v>
      </c>
    </row>
    <row r="13" spans="1:20" x14ac:dyDescent="0.2">
      <c r="E13">
        <v>0.94011451186241735</v>
      </c>
      <c r="F13">
        <v>0.45360116913084464</v>
      </c>
    </row>
    <row r="14" spans="1:20" x14ac:dyDescent="0.2">
      <c r="E14">
        <v>1.0598854881375823</v>
      </c>
      <c r="F14">
        <v>0.51795849506552161</v>
      </c>
    </row>
    <row r="15" spans="1:20" x14ac:dyDescent="0.2">
      <c r="F15">
        <v>0.44316271188810658</v>
      </c>
    </row>
    <row r="16" spans="1:20" x14ac:dyDescent="0.2">
      <c r="F16">
        <v>0.3101221338587149</v>
      </c>
    </row>
  </sheetData>
  <mergeCells count="9">
    <mergeCell ref="L4:M4"/>
    <mergeCell ref="O4:P4"/>
    <mergeCell ref="Q4:R4"/>
    <mergeCell ref="S4:T4"/>
    <mergeCell ref="A4:B4"/>
    <mergeCell ref="C4:D4"/>
    <mergeCell ref="E4:F4"/>
    <mergeCell ref="H4:I4"/>
    <mergeCell ref="J4:K4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BA30A-6C7E-6345-82D3-CF21834D10CE}">
  <dimension ref="A1:F13"/>
  <sheetViews>
    <sheetView workbookViewId="0">
      <selection activeCell="A2" sqref="A2"/>
    </sheetView>
  </sheetViews>
  <sheetFormatPr baseColWidth="10" defaultRowHeight="16" x14ac:dyDescent="0.2"/>
  <sheetData>
    <row r="1" spans="1:6" x14ac:dyDescent="0.2">
      <c r="A1" t="s">
        <v>38</v>
      </c>
    </row>
    <row r="3" spans="1:6" x14ac:dyDescent="0.2">
      <c r="A3" s="19" t="s">
        <v>28</v>
      </c>
      <c r="B3" s="19"/>
      <c r="C3" s="19" t="s">
        <v>29</v>
      </c>
      <c r="D3" s="20"/>
      <c r="E3" s="19" t="s">
        <v>30</v>
      </c>
      <c r="F3" s="19"/>
    </row>
    <row r="4" spans="1:6" x14ac:dyDescent="0.2">
      <c r="A4" t="s">
        <v>1</v>
      </c>
      <c r="B4" t="s">
        <v>2</v>
      </c>
      <c r="C4" t="s">
        <v>1</v>
      </c>
      <c r="D4" t="s">
        <v>2</v>
      </c>
      <c r="E4" t="s">
        <v>1</v>
      </c>
      <c r="F4" t="s">
        <v>2</v>
      </c>
    </row>
    <row r="5" spans="1:6" x14ac:dyDescent="0.2">
      <c r="A5">
        <v>1.5797330340181328</v>
      </c>
      <c r="B5">
        <v>0.9297882729437581</v>
      </c>
      <c r="C5">
        <v>0.46376878047204162</v>
      </c>
      <c r="D5">
        <v>1.3699536201917801</v>
      </c>
      <c r="E5">
        <v>0.99556073618116936</v>
      </c>
      <c r="F5">
        <v>1.6579820741424869</v>
      </c>
    </row>
    <row r="6" spans="1:6" x14ac:dyDescent="0.2">
      <c r="A6">
        <v>1.272084975389518</v>
      </c>
      <c r="B6">
        <v>0.99757317205376361</v>
      </c>
      <c r="C6">
        <v>1.1061399547645405</v>
      </c>
      <c r="D6">
        <v>1.1101902004615494</v>
      </c>
      <c r="E6">
        <v>0.69801078153250662</v>
      </c>
      <c r="F6">
        <v>1.2873600961430496</v>
      </c>
    </row>
    <row r="7" spans="1:6" x14ac:dyDescent="0.2">
      <c r="A7">
        <v>0.87526660441855075</v>
      </c>
      <c r="B7">
        <v>1.1688949773858905</v>
      </c>
      <c r="C7">
        <v>0.44844189229253906</v>
      </c>
      <c r="D7">
        <v>0.8792818545618204</v>
      </c>
      <c r="E7">
        <v>1.0328766723767111</v>
      </c>
      <c r="F7">
        <v>2.0112923701615468</v>
      </c>
    </row>
    <row r="8" spans="1:6" x14ac:dyDescent="0.2">
      <c r="A8">
        <v>0.93015835219674825</v>
      </c>
      <c r="B8">
        <v>0.73003864697995124</v>
      </c>
      <c r="C8">
        <v>1.2430444245658021</v>
      </c>
      <c r="D8">
        <v>2.5397955246789561</v>
      </c>
      <c r="E8">
        <v>1.1097764099825895</v>
      </c>
      <c r="F8">
        <v>1.5672128400624765</v>
      </c>
    </row>
    <row r="9" spans="1:6" x14ac:dyDescent="0.2">
      <c r="A9">
        <v>0.73325086596392308</v>
      </c>
      <c r="B9">
        <v>0.91752806365694517</v>
      </c>
      <c r="C9">
        <v>1.6172417509768908</v>
      </c>
      <c r="D9">
        <v>1.9159796153503583</v>
      </c>
      <c r="E9">
        <v>0.75321157009016038</v>
      </c>
      <c r="F9">
        <v>2.0377065039996034</v>
      </c>
    </row>
    <row r="10" spans="1:6" x14ac:dyDescent="0.2">
      <c r="A10">
        <v>0.60950616801312707</v>
      </c>
      <c r="B10">
        <v>1.0065044151373159</v>
      </c>
      <c r="C10">
        <v>1.1213631969281854</v>
      </c>
      <c r="D10">
        <v>1.7621987757438107</v>
      </c>
      <c r="E10">
        <v>1.4105638298368621</v>
      </c>
      <c r="F10">
        <v>2.1837317176191933</v>
      </c>
    </row>
    <row r="11" spans="1:6" x14ac:dyDescent="0.2">
      <c r="F11">
        <v>1.7942713412501583</v>
      </c>
    </row>
    <row r="12" spans="1:6" x14ac:dyDescent="0.2">
      <c r="F12">
        <v>1.6244649149638508</v>
      </c>
    </row>
    <row r="13" spans="1:6" x14ac:dyDescent="0.2">
      <c r="F13">
        <v>1.2500712459507874</v>
      </c>
    </row>
  </sheetData>
  <mergeCells count="3">
    <mergeCell ref="A3:B3"/>
    <mergeCell ref="C3:D3"/>
    <mergeCell ref="E3:F3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677D4-A3E8-5A45-B10F-0F6FE47C1289}">
  <dimension ref="A1:U7"/>
  <sheetViews>
    <sheetView workbookViewId="0">
      <selection activeCell="A2" sqref="A2"/>
    </sheetView>
  </sheetViews>
  <sheetFormatPr baseColWidth="10" defaultRowHeight="16" x14ac:dyDescent="0.2"/>
  <sheetData>
    <row r="1" spans="1:21" x14ac:dyDescent="0.2">
      <c r="A1" t="s">
        <v>126</v>
      </c>
    </row>
    <row r="4" spans="1:21" x14ac:dyDescent="0.2">
      <c r="A4" t="s">
        <v>89</v>
      </c>
      <c r="B4" s="19" t="s">
        <v>90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21" t="s">
        <v>91</v>
      </c>
      <c r="N4" s="21"/>
      <c r="O4" s="21"/>
      <c r="P4" s="21"/>
      <c r="Q4" s="21"/>
      <c r="R4" s="21"/>
      <c r="S4" s="21"/>
      <c r="T4" s="21"/>
      <c r="U4" s="21"/>
    </row>
    <row r="5" spans="1:21" x14ac:dyDescent="0.2">
      <c r="A5">
        <v>1</v>
      </c>
      <c r="B5" s="10">
        <v>0.84619770000000005</v>
      </c>
      <c r="C5" s="11">
        <v>0.64755141999999999</v>
      </c>
      <c r="D5" s="11">
        <v>0.84268577</v>
      </c>
      <c r="E5" s="11">
        <v>1.1408164300000001</v>
      </c>
      <c r="F5" s="11">
        <v>1.53481702</v>
      </c>
      <c r="G5" s="11"/>
      <c r="H5" s="11"/>
      <c r="I5" s="11"/>
      <c r="J5" s="11"/>
      <c r="K5" s="11"/>
      <c r="L5" s="12"/>
      <c r="M5" s="10">
        <v>0.929788273</v>
      </c>
      <c r="N5" s="11">
        <v>0.99757317199999995</v>
      </c>
      <c r="O5" s="11">
        <v>1.1688949769999999</v>
      </c>
      <c r="P5" s="11">
        <v>0.73003864699999998</v>
      </c>
      <c r="Q5" s="11">
        <v>0.91752806399999998</v>
      </c>
      <c r="R5" s="11">
        <v>1.006504415</v>
      </c>
      <c r="S5" s="11"/>
      <c r="T5" s="11"/>
      <c r="U5" s="12"/>
    </row>
    <row r="6" spans="1:21" x14ac:dyDescent="0.2">
      <c r="A6">
        <v>3</v>
      </c>
      <c r="B6" s="13">
        <v>0.99788432999999999</v>
      </c>
      <c r="C6" s="7">
        <v>0.92783777999999995</v>
      </c>
      <c r="D6" s="7">
        <v>1.21583251</v>
      </c>
      <c r="E6" s="7">
        <v>0.29076882999999998</v>
      </c>
      <c r="F6" s="7">
        <v>0.46552949999999998</v>
      </c>
      <c r="G6" s="7"/>
      <c r="H6" s="7"/>
      <c r="I6" s="7"/>
      <c r="J6" s="7"/>
      <c r="K6" s="7"/>
      <c r="L6" s="14"/>
      <c r="M6" s="13">
        <v>1.36995362</v>
      </c>
      <c r="N6" s="7">
        <v>1.1101901999999999</v>
      </c>
      <c r="O6" s="7">
        <v>0.879281855</v>
      </c>
      <c r="P6" s="7">
        <v>2.5397955250000002</v>
      </c>
      <c r="Q6" s="7">
        <v>1.9159796149999999</v>
      </c>
      <c r="R6" s="7">
        <v>1.762198776</v>
      </c>
      <c r="S6" s="7"/>
      <c r="T6" s="7"/>
      <c r="U6" s="14"/>
    </row>
    <row r="7" spans="1:21" x14ac:dyDescent="0.2">
      <c r="A7">
        <v>5</v>
      </c>
      <c r="B7" s="15">
        <v>0.72589129500000005</v>
      </c>
      <c r="C7" s="16">
        <v>0.15645562399999999</v>
      </c>
      <c r="D7" s="16">
        <v>0.35082547600000002</v>
      </c>
      <c r="E7" s="16">
        <v>0.43131847600000001</v>
      </c>
      <c r="F7" s="16">
        <v>0.46131541999999998</v>
      </c>
      <c r="G7" s="16">
        <v>0.18575800200000001</v>
      </c>
      <c r="H7" s="16">
        <v>0.55114210900000005</v>
      </c>
      <c r="I7" s="16">
        <v>0.45360116900000003</v>
      </c>
      <c r="J7" s="16">
        <v>0.51795849500000002</v>
      </c>
      <c r="K7" s="16">
        <v>0.44316271200000001</v>
      </c>
      <c r="L7" s="17">
        <v>0.31012213399999999</v>
      </c>
      <c r="M7" s="15">
        <v>1.657982074</v>
      </c>
      <c r="N7" s="16">
        <v>1.287360096</v>
      </c>
      <c r="O7" s="16">
        <v>2.0112923700000001</v>
      </c>
      <c r="P7" s="16">
        <v>1.5672128400000001</v>
      </c>
      <c r="Q7" s="16">
        <v>2.037706504</v>
      </c>
      <c r="R7" s="16">
        <v>2.1837317180000002</v>
      </c>
      <c r="S7" s="16">
        <v>1.794271341</v>
      </c>
      <c r="T7" s="16">
        <v>1.6244649149999999</v>
      </c>
      <c r="U7" s="17">
        <v>1.2500712460000001</v>
      </c>
    </row>
  </sheetData>
  <mergeCells count="2">
    <mergeCell ref="B4:L4"/>
    <mergeCell ref="M4:U4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7E07E-5389-3844-987A-3527D8869144}">
  <dimension ref="A1:B11"/>
  <sheetViews>
    <sheetView workbookViewId="0">
      <selection activeCell="A2" sqref="A2"/>
    </sheetView>
  </sheetViews>
  <sheetFormatPr baseColWidth="10" defaultRowHeight="16" x14ac:dyDescent="0.2"/>
  <cols>
    <col min="1" max="1" width="11.83203125" bestFit="1" customWidth="1"/>
  </cols>
  <sheetData>
    <row r="1" spans="1:2" x14ac:dyDescent="0.2">
      <c r="A1" t="s">
        <v>127</v>
      </c>
    </row>
    <row r="3" spans="1:2" x14ac:dyDescent="0.2">
      <c r="A3" t="s">
        <v>33</v>
      </c>
      <c r="B3" t="s">
        <v>34</v>
      </c>
    </row>
    <row r="4" spans="1:2" x14ac:dyDescent="0.2">
      <c r="A4">
        <v>1.582856698235533</v>
      </c>
      <c r="B4">
        <v>1.2091614496146044</v>
      </c>
    </row>
    <row r="5" spans="1:2" x14ac:dyDescent="0.2">
      <c r="A5">
        <v>1.2495691440732222</v>
      </c>
      <c r="B5">
        <v>2.1322507540279121</v>
      </c>
    </row>
    <row r="6" spans="1:2" x14ac:dyDescent="0.2">
      <c r="A6">
        <v>1.0850545233800373</v>
      </c>
      <c r="B6">
        <v>1.9665079086756518</v>
      </c>
    </row>
    <row r="7" spans="1:2" x14ac:dyDescent="0.2">
      <c r="A7">
        <v>1.4668191410761831</v>
      </c>
      <c r="B7">
        <v>1.3790319892337088</v>
      </c>
    </row>
    <row r="8" spans="1:2" x14ac:dyDescent="0.2">
      <c r="A8">
        <v>1.5420351124677161</v>
      </c>
      <c r="B8">
        <v>1.2221732104631475</v>
      </c>
    </row>
    <row r="9" spans="1:2" x14ac:dyDescent="0.2">
      <c r="A9">
        <v>1.0935018307856839</v>
      </c>
      <c r="B9">
        <v>1.0887739165634889</v>
      </c>
    </row>
    <row r="10" spans="1:2" x14ac:dyDescent="0.2">
      <c r="B10">
        <v>1.6936976728368307</v>
      </c>
    </row>
    <row r="11" spans="1:2" x14ac:dyDescent="0.2">
      <c r="B11">
        <v>0.94738618072348191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0D654-A84D-2F4B-9DDC-40D3F851EC73}">
  <dimension ref="A1:B11"/>
  <sheetViews>
    <sheetView workbookViewId="0">
      <selection activeCell="A2" sqref="A2"/>
    </sheetView>
  </sheetViews>
  <sheetFormatPr baseColWidth="10" defaultRowHeight="16" x14ac:dyDescent="0.2"/>
  <cols>
    <col min="1" max="1" width="11.83203125" bestFit="1" customWidth="1"/>
  </cols>
  <sheetData>
    <row r="1" spans="1:2" x14ac:dyDescent="0.2">
      <c r="A1" t="s">
        <v>40</v>
      </c>
    </row>
    <row r="3" spans="1:2" x14ac:dyDescent="0.2">
      <c r="A3" t="s">
        <v>33</v>
      </c>
      <c r="B3" t="s">
        <v>34</v>
      </c>
    </row>
    <row r="4" spans="1:2" x14ac:dyDescent="0.2">
      <c r="A4">
        <v>7.68</v>
      </c>
      <c r="B4">
        <v>6.04</v>
      </c>
    </row>
    <row r="5" spans="1:2" x14ac:dyDescent="0.2">
      <c r="A5">
        <v>8.3699999999999992</v>
      </c>
      <c r="B5">
        <v>8.15</v>
      </c>
    </row>
    <row r="6" spans="1:2" x14ac:dyDescent="0.2">
      <c r="A6">
        <v>6.06</v>
      </c>
      <c r="B6">
        <v>7.93</v>
      </c>
    </row>
    <row r="7" spans="1:2" x14ac:dyDescent="0.2">
      <c r="A7">
        <v>6.45</v>
      </c>
      <c r="B7">
        <v>8.8699999999999992</v>
      </c>
    </row>
    <row r="8" spans="1:2" x14ac:dyDescent="0.2">
      <c r="A8">
        <v>5.95</v>
      </c>
      <c r="B8">
        <v>7.72</v>
      </c>
    </row>
    <row r="9" spans="1:2" x14ac:dyDescent="0.2">
      <c r="A9">
        <v>6.13</v>
      </c>
      <c r="B9">
        <v>8.06</v>
      </c>
    </row>
    <row r="10" spans="1:2" x14ac:dyDescent="0.2">
      <c r="B10">
        <v>8.92</v>
      </c>
    </row>
    <row r="11" spans="1:2" x14ac:dyDescent="0.2">
      <c r="B11">
        <v>7.6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83889-61F2-DD4C-BB34-7612349F7F3C}">
  <dimension ref="A1:B7"/>
  <sheetViews>
    <sheetView zoomScaleNormal="100" workbookViewId="0">
      <selection activeCell="A2" sqref="A2"/>
    </sheetView>
  </sheetViews>
  <sheetFormatPr baseColWidth="10" defaultRowHeight="16" x14ac:dyDescent="0.2"/>
  <cols>
    <col min="1" max="1" width="11.83203125" bestFit="1" customWidth="1"/>
  </cols>
  <sheetData>
    <row r="1" spans="1:2" x14ac:dyDescent="0.2">
      <c r="A1" t="s">
        <v>41</v>
      </c>
    </row>
    <row r="3" spans="1:2" x14ac:dyDescent="0.2">
      <c r="A3" t="s">
        <v>33</v>
      </c>
      <c r="B3" t="s">
        <v>34</v>
      </c>
    </row>
    <row r="4" spans="1:2" x14ac:dyDescent="0.2">
      <c r="A4">
        <v>52.454999999999998</v>
      </c>
      <c r="B4">
        <v>57.752110000000002</v>
      </c>
    </row>
    <row r="5" spans="1:2" x14ac:dyDescent="0.2">
      <c r="A5">
        <v>60.489382999999997</v>
      </c>
      <c r="B5">
        <v>62.651294</v>
      </c>
    </row>
    <row r="6" spans="1:2" x14ac:dyDescent="0.2">
      <c r="A6">
        <v>59.720528000000002</v>
      </c>
      <c r="B6">
        <v>69.170186999999999</v>
      </c>
    </row>
    <row r="7" spans="1:2" x14ac:dyDescent="0.2">
      <c r="A7">
        <v>56.936517000000002</v>
      </c>
      <c r="B7">
        <v>68.474511000000007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3808D-9AAB-C642-A0AE-7D77B71B2F48}">
  <dimension ref="A1:B9"/>
  <sheetViews>
    <sheetView workbookViewId="0">
      <selection activeCell="A2" sqref="A2"/>
    </sheetView>
  </sheetViews>
  <sheetFormatPr baseColWidth="10" defaultRowHeight="16" x14ac:dyDescent="0.2"/>
  <cols>
    <col min="1" max="1" width="11.83203125" bestFit="1" customWidth="1"/>
  </cols>
  <sheetData>
    <row r="1" spans="1:2" x14ac:dyDescent="0.2">
      <c r="A1" t="s">
        <v>44</v>
      </c>
    </row>
    <row r="3" spans="1:2" x14ac:dyDescent="0.2">
      <c r="A3" t="s">
        <v>33</v>
      </c>
      <c r="B3" t="s">
        <v>34</v>
      </c>
    </row>
    <row r="4" spans="1:2" x14ac:dyDescent="0.2">
      <c r="A4">
        <v>123</v>
      </c>
      <c r="B4">
        <v>130</v>
      </c>
    </row>
    <row r="5" spans="1:2" x14ac:dyDescent="0.2">
      <c r="A5">
        <v>118</v>
      </c>
      <c r="B5">
        <v>111</v>
      </c>
    </row>
    <row r="6" spans="1:2" x14ac:dyDescent="0.2">
      <c r="A6">
        <v>118</v>
      </c>
      <c r="B6">
        <v>124</v>
      </c>
    </row>
    <row r="7" spans="1:2" x14ac:dyDescent="0.2">
      <c r="A7">
        <v>119</v>
      </c>
      <c r="B7">
        <v>110</v>
      </c>
    </row>
    <row r="8" spans="1:2" x14ac:dyDescent="0.2">
      <c r="B8">
        <v>121</v>
      </c>
    </row>
    <row r="9" spans="1:2" x14ac:dyDescent="0.2">
      <c r="B9">
        <v>118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2BF10-C493-4E4E-9D10-F7D5468B4FCF}">
  <dimension ref="A1:B9"/>
  <sheetViews>
    <sheetView workbookViewId="0">
      <selection activeCell="A2" sqref="A2"/>
    </sheetView>
  </sheetViews>
  <sheetFormatPr baseColWidth="10" defaultRowHeight="16" x14ac:dyDescent="0.2"/>
  <cols>
    <col min="1" max="1" width="11.83203125" bestFit="1" customWidth="1"/>
  </cols>
  <sheetData>
    <row r="1" spans="1:2" x14ac:dyDescent="0.2">
      <c r="A1" t="s">
        <v>45</v>
      </c>
    </row>
    <row r="3" spans="1:2" x14ac:dyDescent="0.2">
      <c r="A3" t="s">
        <v>33</v>
      </c>
      <c r="B3" t="s">
        <v>34</v>
      </c>
    </row>
    <row r="4" spans="1:2" x14ac:dyDescent="0.2">
      <c r="A4">
        <v>0.25929999999999997</v>
      </c>
      <c r="B4">
        <v>0.65</v>
      </c>
    </row>
    <row r="5" spans="1:2" x14ac:dyDescent="0.2">
      <c r="A5">
        <v>0.39429999999999998</v>
      </c>
      <c r="B5">
        <v>1.1045</v>
      </c>
    </row>
    <row r="6" spans="1:2" x14ac:dyDescent="0.2">
      <c r="A6">
        <v>1.32</v>
      </c>
      <c r="B6">
        <v>1.72</v>
      </c>
    </row>
    <row r="7" spans="1:2" x14ac:dyDescent="0.2">
      <c r="A7">
        <v>2.5299999999999998</v>
      </c>
      <c r="B7">
        <v>0.441</v>
      </c>
    </row>
    <row r="8" spans="1:2" x14ac:dyDescent="0.2">
      <c r="B8">
        <v>0.23749999999999999</v>
      </c>
    </row>
    <row r="9" spans="1:2" x14ac:dyDescent="0.2">
      <c r="B9">
        <v>0.23400000000000001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DEB50-C65C-7840-996E-BA07AC4D21FA}">
  <dimension ref="A1:B10"/>
  <sheetViews>
    <sheetView workbookViewId="0">
      <selection sqref="A1:C10"/>
    </sheetView>
  </sheetViews>
  <sheetFormatPr baseColWidth="10" defaultRowHeight="16" x14ac:dyDescent="0.2"/>
  <sheetData>
    <row r="1" spans="1:2" x14ac:dyDescent="0.2">
      <c r="A1" t="s">
        <v>4</v>
      </c>
    </row>
    <row r="3" spans="1:2" x14ac:dyDescent="0.2">
      <c r="A3" t="s">
        <v>1</v>
      </c>
      <c r="B3" t="s">
        <v>2</v>
      </c>
    </row>
    <row r="4" spans="1:2" x14ac:dyDescent="0.2">
      <c r="A4">
        <v>25</v>
      </c>
      <c r="B4" s="2">
        <v>35</v>
      </c>
    </row>
    <row r="5" spans="1:2" x14ac:dyDescent="0.2">
      <c r="A5">
        <v>31</v>
      </c>
      <c r="B5" s="2">
        <v>30</v>
      </c>
    </row>
    <row r="6" spans="1:2" x14ac:dyDescent="0.2">
      <c r="A6">
        <v>25</v>
      </c>
      <c r="B6" s="2">
        <v>90</v>
      </c>
    </row>
    <row r="7" spans="1:2" x14ac:dyDescent="0.2">
      <c r="A7">
        <v>31</v>
      </c>
      <c r="B7" s="2">
        <v>64</v>
      </c>
    </row>
    <row r="8" spans="1:2" x14ac:dyDescent="0.2">
      <c r="A8">
        <v>41</v>
      </c>
      <c r="B8" s="2">
        <v>65</v>
      </c>
    </row>
    <row r="9" spans="1:2" x14ac:dyDescent="0.2">
      <c r="B9" s="2">
        <v>55</v>
      </c>
    </row>
    <row r="10" spans="1:2" x14ac:dyDescent="0.2">
      <c r="B10" s="2">
        <v>87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96F6F-4DF7-A341-B845-F4F2BA68AC16}">
  <dimension ref="A1:B11"/>
  <sheetViews>
    <sheetView workbookViewId="0">
      <selection activeCell="A2" sqref="A2"/>
    </sheetView>
  </sheetViews>
  <sheetFormatPr baseColWidth="10" defaultRowHeight="16" x14ac:dyDescent="0.2"/>
  <cols>
    <col min="2" max="2" width="15.5" bestFit="1" customWidth="1"/>
  </cols>
  <sheetData>
    <row r="1" spans="1:2" x14ac:dyDescent="0.2">
      <c r="A1" t="s">
        <v>128</v>
      </c>
    </row>
    <row r="3" spans="1:2" x14ac:dyDescent="0.2">
      <c r="A3" t="s">
        <v>36</v>
      </c>
      <c r="B3" s="6" t="s">
        <v>37</v>
      </c>
    </row>
    <row r="4" spans="1:2" x14ac:dyDescent="0.2">
      <c r="A4">
        <v>28.9</v>
      </c>
      <c r="B4">
        <v>57.9</v>
      </c>
    </row>
    <row r="5" spans="1:2" x14ac:dyDescent="0.2">
      <c r="A5">
        <v>34.6</v>
      </c>
      <c r="B5">
        <v>53.4</v>
      </c>
    </row>
    <row r="6" spans="1:2" x14ac:dyDescent="0.2">
      <c r="A6">
        <v>34.1</v>
      </c>
      <c r="B6">
        <v>47.8</v>
      </c>
    </row>
    <row r="7" spans="1:2" x14ac:dyDescent="0.2">
      <c r="A7">
        <v>39</v>
      </c>
      <c r="B7">
        <v>49.6</v>
      </c>
    </row>
    <row r="8" spans="1:2" x14ac:dyDescent="0.2">
      <c r="A8">
        <v>43.3</v>
      </c>
      <c r="B8">
        <v>51.6</v>
      </c>
    </row>
    <row r="9" spans="1:2" x14ac:dyDescent="0.2">
      <c r="A9">
        <v>42</v>
      </c>
      <c r="B9">
        <v>53.1</v>
      </c>
    </row>
    <row r="10" spans="1:2" x14ac:dyDescent="0.2">
      <c r="A10">
        <v>42.7</v>
      </c>
      <c r="B10">
        <v>54.5</v>
      </c>
    </row>
    <row r="11" spans="1:2" x14ac:dyDescent="0.2">
      <c r="A11">
        <v>41.4</v>
      </c>
      <c r="B11">
        <v>53.1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F1358-897C-434E-B325-FED199428354}">
  <dimension ref="A1:B6"/>
  <sheetViews>
    <sheetView workbookViewId="0">
      <selection activeCell="A2" sqref="A2"/>
    </sheetView>
  </sheetViews>
  <sheetFormatPr baseColWidth="10" defaultRowHeight="16" x14ac:dyDescent="0.2"/>
  <cols>
    <col min="1" max="1" width="11.5" bestFit="1" customWidth="1"/>
    <col min="2" max="2" width="15.5" bestFit="1" customWidth="1"/>
  </cols>
  <sheetData>
    <row r="1" spans="1:2" x14ac:dyDescent="0.2">
      <c r="A1" t="s">
        <v>129</v>
      </c>
    </row>
    <row r="3" spans="1:2" x14ac:dyDescent="0.2">
      <c r="A3" t="s">
        <v>36</v>
      </c>
      <c r="B3" s="6" t="s">
        <v>37</v>
      </c>
    </row>
    <row r="4" spans="1:2" x14ac:dyDescent="0.2">
      <c r="A4" s="7">
        <v>3.2</v>
      </c>
      <c r="B4" s="7">
        <v>5.96</v>
      </c>
    </row>
    <row r="5" spans="1:2" x14ac:dyDescent="0.2">
      <c r="A5" s="7">
        <v>3.64</v>
      </c>
      <c r="B5" s="7">
        <v>9.27</v>
      </c>
    </row>
    <row r="6" spans="1:2" x14ac:dyDescent="0.2">
      <c r="A6" s="7">
        <v>3.42</v>
      </c>
      <c r="B6" s="7">
        <v>7.18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7056D-F847-F84E-A08E-2D88164F5FBD}">
  <dimension ref="A1:B6"/>
  <sheetViews>
    <sheetView workbookViewId="0">
      <selection activeCell="A2" sqref="A2"/>
    </sheetView>
  </sheetViews>
  <sheetFormatPr baseColWidth="10" defaultRowHeight="16" x14ac:dyDescent="0.2"/>
  <cols>
    <col min="2" max="2" width="15.5" bestFit="1" customWidth="1"/>
  </cols>
  <sheetData>
    <row r="1" spans="1:2" x14ac:dyDescent="0.2">
      <c r="A1" t="s">
        <v>130</v>
      </c>
    </row>
    <row r="3" spans="1:2" x14ac:dyDescent="0.2">
      <c r="A3" t="s">
        <v>36</v>
      </c>
      <c r="B3" s="6" t="s">
        <v>37</v>
      </c>
    </row>
    <row r="4" spans="1:2" x14ac:dyDescent="0.2">
      <c r="A4" s="7">
        <v>22.9</v>
      </c>
      <c r="B4" s="7">
        <v>53.9</v>
      </c>
    </row>
    <row r="5" spans="1:2" x14ac:dyDescent="0.2">
      <c r="A5" s="7">
        <v>29.7</v>
      </c>
      <c r="B5" s="7">
        <v>50.7</v>
      </c>
    </row>
    <row r="6" spans="1:2" x14ac:dyDescent="0.2">
      <c r="A6" s="7">
        <v>30</v>
      </c>
      <c r="B6" s="7">
        <v>58.1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0377C-0F3F-564C-8F9E-E9397CE0BB5D}">
  <dimension ref="A1:C9"/>
  <sheetViews>
    <sheetView workbookViewId="0">
      <selection activeCell="A2" sqref="A2"/>
    </sheetView>
  </sheetViews>
  <sheetFormatPr baseColWidth="10" defaultRowHeight="16" x14ac:dyDescent="0.2"/>
  <sheetData>
    <row r="1" spans="1:3" x14ac:dyDescent="0.2">
      <c r="A1" t="s">
        <v>131</v>
      </c>
    </row>
    <row r="3" spans="1:3" x14ac:dyDescent="0.2">
      <c r="A3" t="s">
        <v>1</v>
      </c>
      <c r="B3" t="s">
        <v>2</v>
      </c>
      <c r="C3" t="s">
        <v>39</v>
      </c>
    </row>
    <row r="4" spans="1:3" x14ac:dyDescent="0.2">
      <c r="A4">
        <v>61.691481000000003</v>
      </c>
      <c r="B4">
        <v>72.741812999999993</v>
      </c>
      <c r="C4">
        <v>55.078212999999998</v>
      </c>
    </row>
    <row r="5" spans="1:3" x14ac:dyDescent="0.2">
      <c r="A5">
        <v>68.308111999999994</v>
      </c>
      <c r="B5">
        <v>53.765818000000003</v>
      </c>
      <c r="C5">
        <v>56.928493000000003</v>
      </c>
    </row>
    <row r="6" spans="1:3" x14ac:dyDescent="0.2">
      <c r="A6">
        <v>69.197259000000003</v>
      </c>
      <c r="B6">
        <v>62.006565999999999</v>
      </c>
      <c r="C6">
        <v>72.304540000000003</v>
      </c>
    </row>
    <row r="7" spans="1:3" x14ac:dyDescent="0.2">
      <c r="A7">
        <v>59.522716000000003</v>
      </c>
      <c r="B7">
        <v>68.003702000000004</v>
      </c>
      <c r="C7">
        <v>54.681770999999998</v>
      </c>
    </row>
    <row r="8" spans="1:3" x14ac:dyDescent="0.2">
      <c r="A8">
        <v>60.404086</v>
      </c>
      <c r="B8">
        <v>57.476793999999998</v>
      </c>
      <c r="C8">
        <v>63.763421999999998</v>
      </c>
    </row>
    <row r="9" spans="1:3" x14ac:dyDescent="0.2">
      <c r="A9">
        <v>63.127231999999999</v>
      </c>
      <c r="B9">
        <v>66.734806000000006</v>
      </c>
      <c r="C9">
        <v>55.710020999999998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36E6C-974B-3A4D-8DC3-F05F1AD85AE4}">
  <dimension ref="A1:C9"/>
  <sheetViews>
    <sheetView workbookViewId="0">
      <selection activeCell="A2" sqref="A2"/>
    </sheetView>
  </sheetViews>
  <sheetFormatPr baseColWidth="10" defaultRowHeight="16" x14ac:dyDescent="0.2"/>
  <sheetData>
    <row r="1" spans="1:3" x14ac:dyDescent="0.2">
      <c r="A1" t="s">
        <v>132</v>
      </c>
    </row>
    <row r="3" spans="1:3" x14ac:dyDescent="0.2">
      <c r="A3" t="s">
        <v>1</v>
      </c>
      <c r="B3" t="s">
        <v>2</v>
      </c>
      <c r="C3" t="s">
        <v>39</v>
      </c>
    </row>
    <row r="4" spans="1:3" x14ac:dyDescent="0.2">
      <c r="A4">
        <v>1.0821931608117732</v>
      </c>
      <c r="B4">
        <v>0.32804327004630385</v>
      </c>
      <c r="C4">
        <v>0.64169428028502373</v>
      </c>
    </row>
    <row r="5" spans="1:3" x14ac:dyDescent="0.2">
      <c r="A5">
        <v>1.0345174848099852</v>
      </c>
      <c r="B5">
        <v>9.9508117406576529E-2</v>
      </c>
      <c r="C5">
        <v>0.51261870558014722</v>
      </c>
    </row>
    <row r="6" spans="1:3" x14ac:dyDescent="0.2">
      <c r="A6">
        <v>0.88328935437824219</v>
      </c>
      <c r="B6">
        <v>0.16758419850278963</v>
      </c>
      <c r="C6">
        <v>0.3255515762801931</v>
      </c>
    </row>
    <row r="7" spans="1:3" x14ac:dyDescent="0.2">
      <c r="B7">
        <v>0.2847875591209888</v>
      </c>
      <c r="C7">
        <v>0.78619441977233662</v>
      </c>
    </row>
    <row r="8" spans="1:3" x14ac:dyDescent="0.2">
      <c r="B8">
        <v>0.31686891199702877</v>
      </c>
      <c r="C8">
        <v>0.79386083552839182</v>
      </c>
    </row>
    <row r="9" spans="1:3" x14ac:dyDescent="0.2">
      <c r="B9">
        <v>0.1716995340085167</v>
      </c>
      <c r="C9">
        <v>0.54184721972743854</v>
      </c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25CC4-EC7A-ED46-90B6-375743404CA5}">
  <dimension ref="A1:C9"/>
  <sheetViews>
    <sheetView workbookViewId="0">
      <selection activeCell="E7" sqref="E7"/>
    </sheetView>
  </sheetViews>
  <sheetFormatPr baseColWidth="10" defaultRowHeight="16" x14ac:dyDescent="0.2"/>
  <sheetData>
    <row r="1" spans="1:3" x14ac:dyDescent="0.2">
      <c r="A1" t="s">
        <v>133</v>
      </c>
    </row>
    <row r="3" spans="1:3" x14ac:dyDescent="0.2">
      <c r="A3" t="s">
        <v>1</v>
      </c>
      <c r="B3" t="s">
        <v>2</v>
      </c>
      <c r="C3" t="s">
        <v>39</v>
      </c>
    </row>
    <row r="4" spans="1:3" x14ac:dyDescent="0.2">
      <c r="A4">
        <v>98</v>
      </c>
      <c r="B4">
        <v>115</v>
      </c>
      <c r="C4">
        <v>104</v>
      </c>
    </row>
    <row r="5" spans="1:3" x14ac:dyDescent="0.2">
      <c r="A5">
        <v>99</v>
      </c>
      <c r="B5">
        <v>125</v>
      </c>
      <c r="C5">
        <v>85</v>
      </c>
    </row>
    <row r="6" spans="1:3" x14ac:dyDescent="0.2">
      <c r="A6" s="8">
        <v>99</v>
      </c>
      <c r="B6" s="8">
        <v>130</v>
      </c>
      <c r="C6">
        <v>104</v>
      </c>
    </row>
    <row r="7" spans="1:3" x14ac:dyDescent="0.2">
      <c r="A7">
        <v>95</v>
      </c>
      <c r="B7">
        <v>121</v>
      </c>
      <c r="C7">
        <v>106</v>
      </c>
    </row>
    <row r="8" spans="1:3" x14ac:dyDescent="0.2">
      <c r="A8">
        <v>98</v>
      </c>
      <c r="B8">
        <v>123</v>
      </c>
      <c r="C8">
        <v>84</v>
      </c>
    </row>
    <row r="9" spans="1:3" x14ac:dyDescent="0.2">
      <c r="B9">
        <v>136</v>
      </c>
      <c r="C9">
        <v>99</v>
      </c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B7456-DA01-514C-AA20-2F30A06E61EA}">
  <dimension ref="A1:C15"/>
  <sheetViews>
    <sheetView workbookViewId="0">
      <selection activeCell="A2" sqref="A2"/>
    </sheetView>
  </sheetViews>
  <sheetFormatPr baseColWidth="10" defaultRowHeight="16" x14ac:dyDescent="0.2"/>
  <sheetData>
    <row r="1" spans="1:3" x14ac:dyDescent="0.2">
      <c r="A1" t="s">
        <v>134</v>
      </c>
    </row>
    <row r="3" spans="1:3" x14ac:dyDescent="0.2">
      <c r="A3" t="s">
        <v>1</v>
      </c>
      <c r="B3" t="s">
        <v>2</v>
      </c>
      <c r="C3" t="s">
        <v>39</v>
      </c>
    </row>
    <row r="4" spans="1:3" x14ac:dyDescent="0.2">
      <c r="A4">
        <v>5.8896396396396389</v>
      </c>
      <c r="B4">
        <v>6.2331081081081079</v>
      </c>
      <c r="C4">
        <v>5.4761904761904763</v>
      </c>
    </row>
    <row r="5" spans="1:3" x14ac:dyDescent="0.2">
      <c r="A5">
        <v>5.645879732739421</v>
      </c>
      <c r="B5">
        <v>6.2175593594699068</v>
      </c>
      <c r="C5">
        <v>5.3854940034266123</v>
      </c>
    </row>
    <row r="6" spans="1:3" x14ac:dyDescent="0.2">
      <c r="A6">
        <v>5.4477611940298498</v>
      </c>
      <c r="B6">
        <v>5.2613827993254647</v>
      </c>
      <c r="C6">
        <v>5.2583237657864519</v>
      </c>
    </row>
    <row r="7" spans="1:3" x14ac:dyDescent="0.2">
      <c r="A7">
        <v>6.4450549450549453</v>
      </c>
      <c r="B7">
        <v>5.7620164126611959</v>
      </c>
      <c r="C7">
        <v>5.3464788732394357</v>
      </c>
    </row>
    <row r="8" spans="1:3" x14ac:dyDescent="0.2">
      <c r="A8">
        <v>6.3502824858757068</v>
      </c>
      <c r="B8">
        <v>6.814516129032258</v>
      </c>
      <c r="C8">
        <v>4.6179966044142615</v>
      </c>
    </row>
    <row r="9" spans="1:3" x14ac:dyDescent="0.2">
      <c r="A9">
        <v>6.8953488372093021</v>
      </c>
      <c r="B9">
        <v>6.2122905027932962</v>
      </c>
      <c r="C9">
        <v>5.3921007441327999</v>
      </c>
    </row>
    <row r="10" spans="1:3" x14ac:dyDescent="0.2">
      <c r="A10">
        <v>5.1853932584269655</v>
      </c>
      <c r="B10">
        <v>6.2722222222222221</v>
      </c>
      <c r="C10">
        <v>5.3295454545454541</v>
      </c>
    </row>
    <row r="11" spans="1:3" x14ac:dyDescent="0.2">
      <c r="A11">
        <v>5.2555555555555564</v>
      </c>
      <c r="B11">
        <v>6.0340909090909092</v>
      </c>
      <c r="C11">
        <v>5.220994475138121</v>
      </c>
    </row>
    <row r="12" spans="1:3" x14ac:dyDescent="0.2">
      <c r="A12">
        <v>5.1129943502824862</v>
      </c>
      <c r="B12">
        <v>5.6723163841807915</v>
      </c>
      <c r="C12">
        <v>5.6235955056179767</v>
      </c>
    </row>
    <row r="13" spans="1:3" x14ac:dyDescent="0.2">
      <c r="A13">
        <v>4.9888268156424589</v>
      </c>
      <c r="B13">
        <v>5.9265536723163841</v>
      </c>
      <c r="C13">
        <v>5.3522727272727266</v>
      </c>
    </row>
    <row r="14" spans="1:3" x14ac:dyDescent="0.2">
      <c r="A14">
        <v>5.0568181818181817</v>
      </c>
      <c r="B14">
        <v>6.5277777777777777</v>
      </c>
      <c r="C14">
        <v>5.3465909090909092</v>
      </c>
    </row>
    <row r="15" spans="1:3" x14ac:dyDescent="0.2">
      <c r="A15">
        <v>4.6497175141242941</v>
      </c>
      <c r="B15">
        <v>6.0960451977401124</v>
      </c>
      <c r="C15">
        <v>5.4887640449438191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5CD1E-0F03-B145-B206-6DAACDED93E8}">
  <dimension ref="A1:D9"/>
  <sheetViews>
    <sheetView workbookViewId="0">
      <selection activeCell="A2" sqref="A2"/>
    </sheetView>
  </sheetViews>
  <sheetFormatPr baseColWidth="10" defaultRowHeight="16" x14ac:dyDescent="0.2"/>
  <cols>
    <col min="3" max="3" width="17.83203125" bestFit="1" customWidth="1"/>
    <col min="4" max="4" width="18.33203125" bestFit="1" customWidth="1"/>
  </cols>
  <sheetData>
    <row r="1" spans="1:4" x14ac:dyDescent="0.2">
      <c r="A1" t="s">
        <v>135</v>
      </c>
    </row>
    <row r="3" spans="1:4" x14ac:dyDescent="0.2">
      <c r="A3" t="s">
        <v>1</v>
      </c>
      <c r="B3" t="s">
        <v>2</v>
      </c>
      <c r="C3" t="s">
        <v>42</v>
      </c>
      <c r="D3" t="s">
        <v>43</v>
      </c>
    </row>
    <row r="4" spans="1:4" x14ac:dyDescent="0.2">
      <c r="A4">
        <v>0.44</v>
      </c>
      <c r="B4">
        <v>0.73299999999999998</v>
      </c>
      <c r="C4">
        <v>0.28299999999999997</v>
      </c>
      <c r="D4">
        <f>AVERAGE(0.231, 0.282, 1.34)</f>
        <v>0.6176666666666667</v>
      </c>
    </row>
    <row r="5" spans="1:4" x14ac:dyDescent="0.2">
      <c r="A5">
        <v>0.23200000000000001</v>
      </c>
      <c r="B5">
        <v>0.998</v>
      </c>
      <c r="C5">
        <v>1.29</v>
      </c>
      <c r="D5">
        <f>AVERAGE(0.13, 0.425)</f>
        <v>0.27749999999999997</v>
      </c>
    </row>
    <row r="6" spans="1:4" x14ac:dyDescent="0.2">
      <c r="A6">
        <v>0.27600000000000002</v>
      </c>
      <c r="B6">
        <v>0.60399999999999998</v>
      </c>
      <c r="C6">
        <v>0.90800000000000003</v>
      </c>
      <c r="D6">
        <f>AVERAGE(0.348, 0.225)</f>
        <v>0.28649999999999998</v>
      </c>
    </row>
    <row r="7" spans="1:4" x14ac:dyDescent="0.2">
      <c r="A7">
        <v>0.13200000000000001</v>
      </c>
      <c r="B7">
        <v>1.2050000000000001</v>
      </c>
      <c r="C7">
        <v>0.67249999999999999</v>
      </c>
      <c r="D7">
        <f>AVERAGE(0.465, 0.361)</f>
        <v>0.41300000000000003</v>
      </c>
    </row>
    <row r="8" spans="1:4" x14ac:dyDescent="0.2">
      <c r="A8">
        <v>0.17050000000000001</v>
      </c>
      <c r="B8">
        <v>0.6915</v>
      </c>
      <c r="C8">
        <v>0.35949999999999999</v>
      </c>
    </row>
    <row r="9" spans="1:4" x14ac:dyDescent="0.2">
      <c r="B9">
        <v>0.35049999999999998</v>
      </c>
      <c r="C9">
        <v>0.29299999999999998</v>
      </c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02A79-51A7-8240-ABE0-85578109680F}">
  <dimension ref="A1:D15"/>
  <sheetViews>
    <sheetView tabSelected="1" workbookViewId="0">
      <selection activeCell="M28" sqref="M28"/>
    </sheetView>
  </sheetViews>
  <sheetFormatPr baseColWidth="10" defaultRowHeight="16" x14ac:dyDescent="0.2"/>
  <cols>
    <col min="3" max="3" width="17.83203125" bestFit="1" customWidth="1"/>
    <col min="4" max="4" width="18.33203125" bestFit="1" customWidth="1"/>
  </cols>
  <sheetData>
    <row r="1" spans="1:4" x14ac:dyDescent="0.2">
      <c r="A1" t="s">
        <v>136</v>
      </c>
    </row>
    <row r="3" spans="1:4" x14ac:dyDescent="0.2">
      <c r="A3" t="s">
        <v>1</v>
      </c>
      <c r="B3" t="s">
        <v>2</v>
      </c>
      <c r="C3" t="s">
        <v>42</v>
      </c>
      <c r="D3" t="s">
        <v>43</v>
      </c>
    </row>
    <row r="4" spans="1:4" x14ac:dyDescent="0.2">
      <c r="A4">
        <v>2494.5054945054944</v>
      </c>
      <c r="B4">
        <v>2372.1399730820995</v>
      </c>
      <c r="C4">
        <v>3596.5020322699838</v>
      </c>
      <c r="D4">
        <v>2985.6850715746423</v>
      </c>
    </row>
    <row r="5" spans="1:4" x14ac:dyDescent="0.2">
      <c r="A5">
        <v>3320.6831119544595</v>
      </c>
      <c r="B5">
        <v>3992.6931106471816</v>
      </c>
      <c r="C5">
        <v>3050.183181392179</v>
      </c>
      <c r="D5">
        <v>2096.2987225679658</v>
      </c>
    </row>
    <row r="6" spans="1:4" x14ac:dyDescent="0.2">
      <c r="A6">
        <v>5401.129943502825</v>
      </c>
      <c r="B6">
        <v>3745.7230325949936</v>
      </c>
      <c r="C6">
        <v>2159.2189260232822</v>
      </c>
      <c r="D6">
        <v>3461.3304488912927</v>
      </c>
    </row>
    <row r="7" spans="1:4" x14ac:dyDescent="0.2">
      <c r="A7">
        <v>1484.375</v>
      </c>
      <c r="B7">
        <v>7055.4493307839393</v>
      </c>
      <c r="C7">
        <v>2464.2024642024639</v>
      </c>
      <c r="D7">
        <v>2442.5287356321837</v>
      </c>
    </row>
    <row r="8" spans="1:4" x14ac:dyDescent="0.2">
      <c r="A8">
        <v>1881.3634351482958</v>
      </c>
      <c r="B8">
        <v>6704.9522673031024</v>
      </c>
      <c r="C8">
        <v>2964.7283126787415</v>
      </c>
      <c r="D8">
        <v>2791.5091596394304</v>
      </c>
    </row>
    <row r="9" spans="1:4" x14ac:dyDescent="0.2">
      <c r="A9">
        <v>3731.9947621126144</v>
      </c>
      <c r="B9">
        <v>4925.9044622899246</v>
      </c>
      <c r="C9">
        <v>3728.2941777323804</v>
      </c>
      <c r="D9">
        <v>3394.9579831932774</v>
      </c>
    </row>
    <row r="10" spans="1:4" x14ac:dyDescent="0.2">
      <c r="A10">
        <v>1275.2721617418351</v>
      </c>
      <c r="B10">
        <v>2309.3577098869378</v>
      </c>
      <c r="C10">
        <v>2783.5940386747134</v>
      </c>
    </row>
    <row r="11" spans="1:4" x14ac:dyDescent="0.2">
      <c r="A11">
        <v>1374.6995192307693</v>
      </c>
      <c r="B11">
        <v>3189.617245930488</v>
      </c>
      <c r="C11">
        <v>2910.1210404326553</v>
      </c>
    </row>
    <row r="12" spans="1:4" x14ac:dyDescent="0.2">
      <c r="A12">
        <v>1054.1697108861288</v>
      </c>
      <c r="B12">
        <v>1280.7377049180327</v>
      </c>
      <c r="C12">
        <v>3311.2582781456954</v>
      </c>
    </row>
    <row r="13" spans="1:4" x14ac:dyDescent="0.2">
      <c r="A13">
        <v>2897.7378949336321</v>
      </c>
      <c r="B13">
        <v>3258.0919931856897</v>
      </c>
      <c r="C13">
        <v>3706.4676616915426</v>
      </c>
    </row>
    <row r="14" spans="1:4" x14ac:dyDescent="0.2">
      <c r="A14">
        <v>1735.1226785956351</v>
      </c>
      <c r="B14">
        <v>3190.1840490797545</v>
      </c>
      <c r="C14">
        <v>2875.0186205869209</v>
      </c>
    </row>
    <row r="15" spans="1:4" x14ac:dyDescent="0.2">
      <c r="A15">
        <v>2122.1532091097311</v>
      </c>
      <c r="B15">
        <v>4629.6296296296296</v>
      </c>
      <c r="C15">
        <v>2059.0582601755787</v>
      </c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363A0-5CC5-2741-8176-ECBB4D3BE313}">
  <dimension ref="A1:B12"/>
  <sheetViews>
    <sheetView workbookViewId="0">
      <selection sqref="A1:B3"/>
    </sheetView>
  </sheetViews>
  <sheetFormatPr baseColWidth="10" defaultRowHeight="16" x14ac:dyDescent="0.2"/>
  <sheetData>
    <row r="1" spans="1:2" x14ac:dyDescent="0.2">
      <c r="A1" t="s">
        <v>46</v>
      </c>
    </row>
    <row r="3" spans="1:2" x14ac:dyDescent="0.2">
      <c r="A3" t="s">
        <v>1</v>
      </c>
      <c r="B3" t="s">
        <v>2</v>
      </c>
    </row>
    <row r="4" spans="1:2" x14ac:dyDescent="0.2">
      <c r="A4">
        <v>1662.8873771730916</v>
      </c>
      <c r="B4">
        <v>682.8668102122424</v>
      </c>
    </row>
    <row r="5" spans="1:2" x14ac:dyDescent="0.2">
      <c r="A5">
        <v>1281.746973652979</v>
      </c>
      <c r="B5">
        <v>3889.6340295075684</v>
      </c>
    </row>
    <row r="6" spans="1:2" x14ac:dyDescent="0.2">
      <c r="A6">
        <v>2119.1294387170678</v>
      </c>
      <c r="B6">
        <v>4587.1559633027518</v>
      </c>
    </row>
    <row r="7" spans="1:2" x14ac:dyDescent="0.2">
      <c r="A7">
        <v>936.54125625706445</v>
      </c>
      <c r="B7">
        <v>2320.5844434894711</v>
      </c>
    </row>
    <row r="8" spans="1:2" x14ac:dyDescent="0.2">
      <c r="A8">
        <v>1407.2008113590264</v>
      </c>
      <c r="B8">
        <v>3297.1451548049859</v>
      </c>
    </row>
    <row r="9" spans="1:2" x14ac:dyDescent="0.2">
      <c r="A9">
        <v>1566.0651317154118</v>
      </c>
      <c r="B9">
        <v>4122.1374045801531</v>
      </c>
    </row>
    <row r="10" spans="1:2" x14ac:dyDescent="0.2">
      <c r="B10">
        <v>2958.9778076664425</v>
      </c>
    </row>
    <row r="11" spans="1:2" x14ac:dyDescent="0.2">
      <c r="B11">
        <v>2238.6527007599097</v>
      </c>
    </row>
    <row r="12" spans="1:2" x14ac:dyDescent="0.2">
      <c r="B12">
        <v>2181.5243738217077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9F4C6-E4B1-FB4C-8FC6-E2B0AAD71985}">
  <dimension ref="A1:B10"/>
  <sheetViews>
    <sheetView workbookViewId="0">
      <selection sqref="A1:B3"/>
    </sheetView>
  </sheetViews>
  <sheetFormatPr baseColWidth="10" defaultRowHeight="16" x14ac:dyDescent="0.2"/>
  <sheetData>
    <row r="1" spans="1:2" x14ac:dyDescent="0.2">
      <c r="A1" t="s">
        <v>5</v>
      </c>
    </row>
    <row r="3" spans="1:2" x14ac:dyDescent="0.2">
      <c r="A3" t="s">
        <v>1</v>
      </c>
      <c r="B3" t="s">
        <v>2</v>
      </c>
    </row>
    <row r="4" spans="1:2" x14ac:dyDescent="0.2">
      <c r="A4">
        <v>3.03</v>
      </c>
      <c r="B4" s="2">
        <v>5.34</v>
      </c>
    </row>
    <row r="5" spans="1:2" x14ac:dyDescent="0.2">
      <c r="A5">
        <v>7.15</v>
      </c>
      <c r="B5" s="2">
        <v>7.13</v>
      </c>
    </row>
    <row r="6" spans="1:2" x14ac:dyDescent="0.2">
      <c r="A6">
        <v>2.93</v>
      </c>
      <c r="B6" s="2">
        <v>10.5</v>
      </c>
    </row>
    <row r="7" spans="1:2" x14ac:dyDescent="0.2">
      <c r="A7">
        <v>7.64</v>
      </c>
      <c r="B7" s="2">
        <v>9.09</v>
      </c>
    </row>
    <row r="8" spans="1:2" x14ac:dyDescent="0.2">
      <c r="B8" s="2">
        <v>10</v>
      </c>
    </row>
    <row r="9" spans="1:2" x14ac:dyDescent="0.2">
      <c r="B9" s="2">
        <v>8.6199999999999992</v>
      </c>
    </row>
    <row r="10" spans="1:2" x14ac:dyDescent="0.2">
      <c r="B10" s="2"/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383E2-5305-5447-80D8-1D94A44DC933}">
  <dimension ref="A1:B8"/>
  <sheetViews>
    <sheetView workbookViewId="0">
      <selection activeCell="A2" sqref="A2"/>
    </sheetView>
  </sheetViews>
  <sheetFormatPr baseColWidth="10" defaultRowHeight="16" x14ac:dyDescent="0.2"/>
  <sheetData>
    <row r="1" spans="1:2" x14ac:dyDescent="0.2">
      <c r="A1" t="s">
        <v>47</v>
      </c>
    </row>
    <row r="3" spans="1:2" x14ac:dyDescent="0.2">
      <c r="A3" t="s">
        <v>1</v>
      </c>
      <c r="B3" t="s">
        <v>2</v>
      </c>
    </row>
    <row r="4" spans="1:2" x14ac:dyDescent="0.2">
      <c r="A4">
        <v>36711.623081601261</v>
      </c>
      <c r="B4">
        <v>82714.276388798229</v>
      </c>
    </row>
    <row r="5" spans="1:2" x14ac:dyDescent="0.2">
      <c r="A5">
        <v>40352.160509953494</v>
      </c>
      <c r="B5">
        <v>70400.735034278041</v>
      </c>
    </row>
    <row r="6" spans="1:2" x14ac:dyDescent="0.2">
      <c r="A6">
        <v>30256.973923590052</v>
      </c>
      <c r="B6">
        <v>50869.876848895554</v>
      </c>
    </row>
    <row r="7" spans="1:2" x14ac:dyDescent="0.2">
      <c r="A7">
        <v>59427.767354596625</v>
      </c>
      <c r="B7">
        <v>66494.525924395784</v>
      </c>
    </row>
    <row r="8" spans="1:2" x14ac:dyDescent="0.2">
      <c r="A8">
        <v>30816.931787543814</v>
      </c>
      <c r="B8">
        <v>47619.047619047618</v>
      </c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23F92-3583-7040-AD92-0363431C6203}">
  <dimension ref="A1:B8"/>
  <sheetViews>
    <sheetView workbookViewId="0">
      <selection sqref="A1:B3"/>
    </sheetView>
  </sheetViews>
  <sheetFormatPr baseColWidth="10" defaultRowHeight="16" x14ac:dyDescent="0.2"/>
  <sheetData>
    <row r="1" spans="1:2" x14ac:dyDescent="0.2">
      <c r="A1" t="s">
        <v>48</v>
      </c>
    </row>
    <row r="3" spans="1:2" x14ac:dyDescent="0.2">
      <c r="A3" t="s">
        <v>1</v>
      </c>
      <c r="B3" t="s">
        <v>2</v>
      </c>
    </row>
    <row r="4" spans="1:2" x14ac:dyDescent="0.2">
      <c r="A4">
        <v>25997.209601831644</v>
      </c>
      <c r="B4">
        <v>61818.656570272215</v>
      </c>
    </row>
    <row r="5" spans="1:2" x14ac:dyDescent="0.2">
      <c r="A5">
        <v>26218.71571137468</v>
      </c>
      <c r="B5">
        <v>51558.414022192381</v>
      </c>
    </row>
    <row r="6" spans="1:2" x14ac:dyDescent="0.2">
      <c r="A6">
        <v>17241.51000606428</v>
      </c>
      <c r="B6">
        <v>40529.093633934972</v>
      </c>
    </row>
    <row r="7" spans="1:2" x14ac:dyDescent="0.2">
      <c r="A7">
        <v>46998.123827392126</v>
      </c>
      <c r="B7">
        <v>49349.307994216069</v>
      </c>
    </row>
    <row r="8" spans="1:2" x14ac:dyDescent="0.2">
      <c r="A8">
        <v>24844.971690482609</v>
      </c>
      <c r="B8">
        <v>36957.172806229413</v>
      </c>
    </row>
  </sheetData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D2A37-17D7-D14B-A4E2-E8EFC6F0B600}">
  <dimension ref="A1:B8"/>
  <sheetViews>
    <sheetView workbookViewId="0">
      <selection sqref="A1:B3"/>
    </sheetView>
  </sheetViews>
  <sheetFormatPr baseColWidth="10" defaultRowHeight="16" x14ac:dyDescent="0.2"/>
  <sheetData>
    <row r="1" spans="1:2" x14ac:dyDescent="0.2">
      <c r="A1" t="s">
        <v>49</v>
      </c>
    </row>
    <row r="3" spans="1:2" x14ac:dyDescent="0.2">
      <c r="A3" t="s">
        <v>1</v>
      </c>
      <c r="B3" t="s">
        <v>2</v>
      </c>
    </row>
    <row r="4" spans="1:2" x14ac:dyDescent="0.2">
      <c r="A4">
        <v>4246.4136228669549</v>
      </c>
      <c r="B4">
        <v>17011.554278999934</v>
      </c>
    </row>
    <row r="5" spans="1:2" x14ac:dyDescent="0.2">
      <c r="A5">
        <v>2586.3420241391923</v>
      </c>
      <c r="B5">
        <v>7774.4010177397704</v>
      </c>
    </row>
    <row r="6" spans="1:2" x14ac:dyDescent="0.2">
      <c r="A6">
        <v>2615.2213462704667</v>
      </c>
      <c r="B6">
        <v>8581.4817228122774</v>
      </c>
    </row>
    <row r="7" spans="1:2" x14ac:dyDescent="0.2">
      <c r="A7">
        <v>6355.5347091932463</v>
      </c>
      <c r="B7">
        <v>11175.376988225573</v>
      </c>
    </row>
    <row r="8" spans="1:2" x14ac:dyDescent="0.2">
      <c r="A8">
        <v>2264.7613912105689</v>
      </c>
      <c r="B8">
        <v>5810.1227912548666</v>
      </c>
    </row>
  </sheetData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C628C-B7A8-964B-8B0F-0D81A2F969AF}">
  <dimension ref="A1:B9"/>
  <sheetViews>
    <sheetView workbookViewId="0">
      <selection sqref="A1:B3"/>
    </sheetView>
  </sheetViews>
  <sheetFormatPr baseColWidth="10" defaultRowHeight="16" x14ac:dyDescent="0.2"/>
  <sheetData>
    <row r="1" spans="1:2" x14ac:dyDescent="0.2">
      <c r="A1" t="s">
        <v>50</v>
      </c>
    </row>
    <row r="3" spans="1:2" x14ac:dyDescent="0.2">
      <c r="A3" t="s">
        <v>1</v>
      </c>
      <c r="B3" t="s">
        <v>2</v>
      </c>
    </row>
    <row r="4" spans="1:2" x14ac:dyDescent="0.2">
      <c r="A4" s="7">
        <v>1.2469308779999999</v>
      </c>
      <c r="B4" s="7">
        <v>1.549323767</v>
      </c>
    </row>
    <row r="5" spans="1:2" x14ac:dyDescent="0.2">
      <c r="A5" s="7">
        <v>0.76584216299999996</v>
      </c>
      <c r="B5" s="7">
        <v>0.91411695199999998</v>
      </c>
    </row>
    <row r="6" spans="1:2" x14ac:dyDescent="0.2">
      <c r="A6" s="7">
        <v>1.3367661989999999</v>
      </c>
      <c r="B6" s="7">
        <v>1.8249131759999999</v>
      </c>
    </row>
    <row r="7" spans="1:2" x14ac:dyDescent="0.2">
      <c r="A7" s="7">
        <v>0.63394459299999995</v>
      </c>
      <c r="B7" s="7">
        <v>1.9775732859999999</v>
      </c>
    </row>
    <row r="8" spans="1:2" x14ac:dyDescent="0.2">
      <c r="A8" s="7">
        <v>1.016516167</v>
      </c>
      <c r="B8" s="7">
        <v>3.1482533849999998</v>
      </c>
    </row>
    <row r="9" spans="1:2" x14ac:dyDescent="0.2">
      <c r="A9" s="7"/>
      <c r="B9" s="7">
        <v>2.7226124939999998</v>
      </c>
    </row>
  </sheetData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1177C-C038-C044-94F1-292CA36C9D08}">
  <dimension ref="A1:B6"/>
  <sheetViews>
    <sheetView workbookViewId="0">
      <selection sqref="A1:B3"/>
    </sheetView>
  </sheetViews>
  <sheetFormatPr baseColWidth="10" defaultRowHeight="16" x14ac:dyDescent="0.2"/>
  <sheetData>
    <row r="1" spans="1:2" x14ac:dyDescent="0.2">
      <c r="A1" t="s">
        <v>51</v>
      </c>
    </row>
    <row r="3" spans="1:2" x14ac:dyDescent="0.2">
      <c r="A3" t="s">
        <v>1</v>
      </c>
      <c r="B3" t="s">
        <v>2</v>
      </c>
    </row>
    <row r="4" spans="1:2" x14ac:dyDescent="0.2">
      <c r="A4">
        <v>21662.568414372967</v>
      </c>
      <c r="B4">
        <v>30842.670556255387</v>
      </c>
    </row>
    <row r="5" spans="1:2" x14ac:dyDescent="0.2">
      <c r="A5">
        <v>16089.534046207547</v>
      </c>
      <c r="B5">
        <v>29523.391995991733</v>
      </c>
    </row>
    <row r="6" spans="1:2" x14ac:dyDescent="0.2">
      <c r="A6">
        <v>15335.912768202603</v>
      </c>
      <c r="B6">
        <v>36983.806984457311</v>
      </c>
    </row>
  </sheetData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298CB-0D27-134C-B5B2-83A13E076E30}">
  <dimension ref="A1:B9"/>
  <sheetViews>
    <sheetView workbookViewId="0">
      <selection sqref="A1:B3"/>
    </sheetView>
  </sheetViews>
  <sheetFormatPr baseColWidth="10" defaultRowHeight="16" x14ac:dyDescent="0.2"/>
  <sheetData>
    <row r="1" spans="1:2" x14ac:dyDescent="0.2">
      <c r="A1" t="s">
        <v>52</v>
      </c>
    </row>
    <row r="3" spans="1:2" x14ac:dyDescent="0.2">
      <c r="A3" t="s">
        <v>1</v>
      </c>
      <c r="B3" t="s">
        <v>2</v>
      </c>
    </row>
    <row r="4" spans="1:2" x14ac:dyDescent="0.2">
      <c r="A4">
        <v>2.89</v>
      </c>
      <c r="B4">
        <v>2.52</v>
      </c>
    </row>
    <row r="5" spans="1:2" x14ac:dyDescent="0.2">
      <c r="A5">
        <v>3.86</v>
      </c>
      <c r="B5">
        <v>0.51</v>
      </c>
    </row>
    <row r="6" spans="1:2" x14ac:dyDescent="0.2">
      <c r="A6">
        <v>8.14</v>
      </c>
      <c r="B6">
        <v>0.44</v>
      </c>
    </row>
    <row r="7" spans="1:2" x14ac:dyDescent="0.2">
      <c r="A7">
        <v>9.99</v>
      </c>
      <c r="B7">
        <v>3.57</v>
      </c>
    </row>
    <row r="8" spans="1:2" x14ac:dyDescent="0.2">
      <c r="B8">
        <v>4.63</v>
      </c>
    </row>
    <row r="9" spans="1:2" x14ac:dyDescent="0.2">
      <c r="B9">
        <v>10.5</v>
      </c>
    </row>
  </sheetData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73E00-165D-DF4C-A6F6-8E3997B3B6BF}">
  <dimension ref="A1:D14"/>
  <sheetViews>
    <sheetView workbookViewId="0">
      <selection sqref="A1:D3"/>
    </sheetView>
  </sheetViews>
  <sheetFormatPr baseColWidth="10" defaultRowHeight="16" x14ac:dyDescent="0.2"/>
  <sheetData>
    <row r="1" spans="1:4" x14ac:dyDescent="0.2">
      <c r="A1" t="s">
        <v>55</v>
      </c>
    </row>
    <row r="3" spans="1:4" x14ac:dyDescent="0.2">
      <c r="A3" t="s">
        <v>1</v>
      </c>
      <c r="B3" t="s">
        <v>53</v>
      </c>
      <c r="C3" t="s">
        <v>54</v>
      </c>
      <c r="D3" t="s">
        <v>2</v>
      </c>
    </row>
    <row r="4" spans="1:4" x14ac:dyDescent="0.2">
      <c r="A4">
        <v>9.68</v>
      </c>
      <c r="B4">
        <v>9.4600000000000009</v>
      </c>
      <c r="C4">
        <v>12</v>
      </c>
      <c r="D4">
        <v>14.2</v>
      </c>
    </row>
    <row r="5" spans="1:4" x14ac:dyDescent="0.2">
      <c r="A5">
        <v>9.15</v>
      </c>
      <c r="B5">
        <v>9.0500000000000007</v>
      </c>
      <c r="C5">
        <v>12.2</v>
      </c>
      <c r="D5">
        <v>10.199999999999999</v>
      </c>
    </row>
    <row r="6" spans="1:4" x14ac:dyDescent="0.2">
      <c r="A6">
        <v>6.07</v>
      </c>
      <c r="B6">
        <v>12.9</v>
      </c>
      <c r="C6">
        <v>12</v>
      </c>
      <c r="D6">
        <v>12.6</v>
      </c>
    </row>
    <row r="7" spans="1:4" x14ac:dyDescent="0.2">
      <c r="A7">
        <v>8.69</v>
      </c>
      <c r="B7">
        <v>10.4</v>
      </c>
      <c r="C7">
        <v>15.7</v>
      </c>
      <c r="D7">
        <v>21.5</v>
      </c>
    </row>
    <row r="8" spans="1:4" x14ac:dyDescent="0.2">
      <c r="A8">
        <v>8.3699999999999992</v>
      </c>
      <c r="B8">
        <v>15.3</v>
      </c>
      <c r="C8">
        <v>14</v>
      </c>
      <c r="D8">
        <v>12.3</v>
      </c>
    </row>
    <row r="9" spans="1:4" x14ac:dyDescent="0.2">
      <c r="A9">
        <v>12.2</v>
      </c>
      <c r="C9">
        <v>19.399999999999999</v>
      </c>
      <c r="D9">
        <v>18.2</v>
      </c>
    </row>
    <row r="10" spans="1:4" x14ac:dyDescent="0.2">
      <c r="A10">
        <v>7.56</v>
      </c>
      <c r="D10">
        <v>10.9</v>
      </c>
    </row>
    <row r="11" spans="1:4" x14ac:dyDescent="0.2">
      <c r="A11">
        <v>14.3</v>
      </c>
      <c r="D11">
        <v>11.7</v>
      </c>
    </row>
    <row r="12" spans="1:4" x14ac:dyDescent="0.2">
      <c r="A12">
        <v>8.15</v>
      </c>
      <c r="D12">
        <v>20.8</v>
      </c>
    </row>
    <row r="13" spans="1:4" x14ac:dyDescent="0.2">
      <c r="A13">
        <v>10.5</v>
      </c>
      <c r="D13">
        <v>8.81</v>
      </c>
    </row>
    <row r="14" spans="1:4" x14ac:dyDescent="0.2">
      <c r="A14">
        <v>13.2</v>
      </c>
      <c r="D14">
        <v>15.4</v>
      </c>
    </row>
  </sheetData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8FC74-8C48-C949-B020-24907F5C2C79}">
  <dimension ref="A1:D15"/>
  <sheetViews>
    <sheetView workbookViewId="0">
      <selection sqref="A1:D3"/>
    </sheetView>
  </sheetViews>
  <sheetFormatPr baseColWidth="10" defaultRowHeight="16" x14ac:dyDescent="0.2"/>
  <sheetData>
    <row r="1" spans="1:4" x14ac:dyDescent="0.2">
      <c r="A1" t="s">
        <v>56</v>
      </c>
    </row>
    <row r="3" spans="1:4" x14ac:dyDescent="0.2">
      <c r="A3" t="s">
        <v>1</v>
      </c>
      <c r="B3" t="s">
        <v>53</v>
      </c>
      <c r="C3" t="s">
        <v>54</v>
      </c>
      <c r="D3" t="s">
        <v>2</v>
      </c>
    </row>
    <row r="4" spans="1:4" x14ac:dyDescent="0.2">
      <c r="A4">
        <v>18.600000000000001</v>
      </c>
      <c r="B4">
        <v>13.9</v>
      </c>
      <c r="C4">
        <v>16.3</v>
      </c>
      <c r="D4">
        <v>24.2</v>
      </c>
    </row>
    <row r="5" spans="1:4" x14ac:dyDescent="0.2">
      <c r="A5">
        <v>13.8</v>
      </c>
      <c r="B5">
        <v>13.1</v>
      </c>
      <c r="C5">
        <v>12.6</v>
      </c>
      <c r="D5">
        <v>25.9</v>
      </c>
    </row>
    <row r="6" spans="1:4" x14ac:dyDescent="0.2">
      <c r="A6">
        <v>10.199999999999999</v>
      </c>
      <c r="B6">
        <v>14.7</v>
      </c>
      <c r="C6">
        <v>13.7</v>
      </c>
      <c r="D6">
        <v>21.1</v>
      </c>
    </row>
    <row r="7" spans="1:4" x14ac:dyDescent="0.2">
      <c r="A7">
        <v>12.6</v>
      </c>
      <c r="B7">
        <v>16.5</v>
      </c>
      <c r="C7">
        <v>14.3</v>
      </c>
      <c r="D7">
        <v>17.5</v>
      </c>
    </row>
    <row r="8" spans="1:4" x14ac:dyDescent="0.2">
      <c r="A8">
        <v>14</v>
      </c>
      <c r="B8">
        <v>16.7</v>
      </c>
      <c r="C8">
        <v>16.2</v>
      </c>
      <c r="D8">
        <v>16.399999999999999</v>
      </c>
    </row>
    <row r="9" spans="1:4" x14ac:dyDescent="0.2">
      <c r="A9">
        <v>16</v>
      </c>
      <c r="B9">
        <v>19.7</v>
      </c>
      <c r="C9">
        <v>17.8</v>
      </c>
      <c r="D9">
        <v>15.7</v>
      </c>
    </row>
    <row r="10" spans="1:4" x14ac:dyDescent="0.2">
      <c r="A10">
        <v>12.6</v>
      </c>
      <c r="D10">
        <v>17.399999999999999</v>
      </c>
    </row>
    <row r="11" spans="1:4" x14ac:dyDescent="0.2">
      <c r="A11">
        <v>14.7</v>
      </c>
      <c r="D11">
        <v>13.2</v>
      </c>
    </row>
    <row r="12" spans="1:4" x14ac:dyDescent="0.2">
      <c r="A12">
        <v>15.9</v>
      </c>
      <c r="D12">
        <v>14.3</v>
      </c>
    </row>
    <row r="13" spans="1:4" x14ac:dyDescent="0.2">
      <c r="A13">
        <v>15.4</v>
      </c>
      <c r="D13">
        <v>14.7</v>
      </c>
    </row>
    <row r="14" spans="1:4" x14ac:dyDescent="0.2">
      <c r="A14">
        <v>13.5</v>
      </c>
      <c r="D14">
        <v>21.7</v>
      </c>
    </row>
    <row r="15" spans="1:4" x14ac:dyDescent="0.2">
      <c r="D15">
        <v>22.5</v>
      </c>
    </row>
  </sheetData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EE391-8E43-5340-99AF-7F6D45AA9A1D}">
  <dimension ref="A1:D14"/>
  <sheetViews>
    <sheetView workbookViewId="0">
      <selection sqref="A1:D3"/>
    </sheetView>
  </sheetViews>
  <sheetFormatPr baseColWidth="10" defaultRowHeight="16" x14ac:dyDescent="0.2"/>
  <sheetData>
    <row r="1" spans="1:4" x14ac:dyDescent="0.2">
      <c r="A1" t="s">
        <v>57</v>
      </c>
    </row>
    <row r="3" spans="1:4" x14ac:dyDescent="0.2">
      <c r="A3" t="s">
        <v>1</v>
      </c>
      <c r="B3" t="s">
        <v>53</v>
      </c>
      <c r="C3" t="s">
        <v>54</v>
      </c>
      <c r="D3" t="s">
        <v>2</v>
      </c>
    </row>
    <row r="4" spans="1:4" x14ac:dyDescent="0.2">
      <c r="A4">
        <v>5.1853932584269655</v>
      </c>
      <c r="B4">
        <v>6.108695652173914</v>
      </c>
      <c r="C4">
        <v>5.3567251461988299</v>
      </c>
      <c r="D4">
        <v>6.2613636363636358</v>
      </c>
    </row>
    <row r="5" spans="1:4" x14ac:dyDescent="0.2">
      <c r="A5">
        <v>5.2555555555555564</v>
      </c>
      <c r="B5">
        <v>4.8105263157894731</v>
      </c>
      <c r="C5">
        <v>6.3749999999999991</v>
      </c>
      <c r="D5">
        <v>5.5517241379310356</v>
      </c>
    </row>
    <row r="6" spans="1:4" x14ac:dyDescent="0.2">
      <c r="A6">
        <v>5.1129943502824862</v>
      </c>
      <c r="B6">
        <v>6.668571428571429</v>
      </c>
      <c r="C6">
        <v>5.2758620689655187</v>
      </c>
      <c r="D6">
        <v>5.8474576271186445</v>
      </c>
    </row>
    <row r="7" spans="1:4" x14ac:dyDescent="0.2">
      <c r="A7">
        <v>5.7359550561797743</v>
      </c>
      <c r="B7">
        <v>5.5449438202247192</v>
      </c>
      <c r="C7">
        <v>5.9217877094972069</v>
      </c>
      <c r="D7">
        <v>5.7415730337078648</v>
      </c>
    </row>
    <row r="8" spans="1:4" x14ac:dyDescent="0.2">
      <c r="A8">
        <v>5.6534090909090908</v>
      </c>
      <c r="B8">
        <v>5.898305084745763</v>
      </c>
      <c r="C8">
        <v>5.9548022598870052</v>
      </c>
      <c r="D8">
        <v>5.6457142857142859</v>
      </c>
    </row>
    <row r="9" spans="1:4" x14ac:dyDescent="0.2">
      <c r="A9">
        <v>4.9195402298850572</v>
      </c>
      <c r="D9">
        <v>5.6971428571428575</v>
      </c>
    </row>
    <row r="10" spans="1:4" x14ac:dyDescent="0.2">
      <c r="A10">
        <v>5.6229508196721314</v>
      </c>
      <c r="D10">
        <v>6.1314285714285717</v>
      </c>
    </row>
    <row r="11" spans="1:4" x14ac:dyDescent="0.2">
      <c r="A11">
        <v>5.294797687861271</v>
      </c>
      <c r="D11">
        <v>7.4635761589403966</v>
      </c>
    </row>
    <row r="12" spans="1:4" x14ac:dyDescent="0.2">
      <c r="A12">
        <v>5.158192090395481</v>
      </c>
      <c r="D12">
        <v>5.5780346820809248</v>
      </c>
    </row>
    <row r="13" spans="1:4" x14ac:dyDescent="0.2">
      <c r="A13">
        <v>5.7289156626506026</v>
      </c>
      <c r="D13">
        <v>5.4293785310734473</v>
      </c>
    </row>
    <row r="14" spans="1:4" x14ac:dyDescent="0.2">
      <c r="A14">
        <v>4.6300578034682083</v>
      </c>
    </row>
  </sheetData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7B68F-A378-5541-A87A-C39704F0DEE5}">
  <dimension ref="A1:D12"/>
  <sheetViews>
    <sheetView workbookViewId="0">
      <selection sqref="A1:D3"/>
    </sheetView>
  </sheetViews>
  <sheetFormatPr baseColWidth="10" defaultRowHeight="16" x14ac:dyDescent="0.2"/>
  <sheetData>
    <row r="1" spans="1:4" x14ac:dyDescent="0.2">
      <c r="A1" s="8" t="s">
        <v>58</v>
      </c>
      <c r="B1" s="8"/>
      <c r="C1" s="8"/>
      <c r="D1" s="8"/>
    </row>
    <row r="2" spans="1:4" x14ac:dyDescent="0.2">
      <c r="A2" s="8"/>
      <c r="B2" s="8"/>
      <c r="C2" s="8"/>
      <c r="D2" s="8"/>
    </row>
    <row r="3" spans="1:4" x14ac:dyDescent="0.2">
      <c r="A3" s="8" t="s">
        <v>1</v>
      </c>
      <c r="B3" s="8" t="s">
        <v>53</v>
      </c>
      <c r="C3" s="8" t="s">
        <v>54</v>
      </c>
      <c r="D3" s="8" t="s">
        <v>2</v>
      </c>
    </row>
    <row r="4" spans="1:4" x14ac:dyDescent="0.2">
      <c r="A4">
        <v>66217.375321651751</v>
      </c>
      <c r="B4">
        <v>59499.279937963889</v>
      </c>
      <c r="C4">
        <v>68840.075539210826</v>
      </c>
      <c r="D4">
        <v>95497.22168997892</v>
      </c>
    </row>
    <row r="5" spans="1:4" x14ac:dyDescent="0.2">
      <c r="A5">
        <v>54819.557625145513</v>
      </c>
      <c r="B5">
        <v>59395.503925997633</v>
      </c>
      <c r="C5">
        <v>71343.028229255768</v>
      </c>
      <c r="D5">
        <v>100408.85520542481</v>
      </c>
    </row>
    <row r="6" spans="1:4" x14ac:dyDescent="0.2">
      <c r="A6">
        <v>62599.791738979518</v>
      </c>
      <c r="B6">
        <v>49466.089466089463</v>
      </c>
      <c r="C6">
        <v>100495.25381758151</v>
      </c>
      <c r="D6">
        <v>95734.780922838312</v>
      </c>
    </row>
    <row r="7" spans="1:4" x14ac:dyDescent="0.2">
      <c r="A7">
        <v>54077.183917326016</v>
      </c>
      <c r="B7">
        <v>70147.570260362816</v>
      </c>
      <c r="D7">
        <v>78679.867986798679</v>
      </c>
    </row>
    <row r="8" spans="1:4" x14ac:dyDescent="0.2">
      <c r="A8">
        <v>57023.326572008111</v>
      </c>
      <c r="B8">
        <v>67425.489120497354</v>
      </c>
      <c r="D8">
        <v>70223.017621145365</v>
      </c>
    </row>
    <row r="9" spans="1:4" x14ac:dyDescent="0.2">
      <c r="A9">
        <v>61221.738228583286</v>
      </c>
      <c r="D9">
        <v>64825.488312520007</v>
      </c>
    </row>
    <row r="10" spans="1:4" x14ac:dyDescent="0.2">
      <c r="A10">
        <v>51969.932607568684</v>
      </c>
    </row>
    <row r="11" spans="1:4" x14ac:dyDescent="0.2">
      <c r="A11">
        <v>69906.850961538468</v>
      </c>
    </row>
    <row r="12" spans="1:4" x14ac:dyDescent="0.2">
      <c r="A12">
        <v>49806.909508402045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9C806-0EC9-8349-860C-DB4525AD8B6E}">
  <dimension ref="A1:B9"/>
  <sheetViews>
    <sheetView workbookViewId="0">
      <selection activeCell="F23" sqref="F23"/>
    </sheetView>
  </sheetViews>
  <sheetFormatPr baseColWidth="10" defaultRowHeight="16" x14ac:dyDescent="0.2"/>
  <sheetData>
    <row r="1" spans="1:2" x14ac:dyDescent="0.2">
      <c r="A1" t="s">
        <v>6</v>
      </c>
    </row>
    <row r="3" spans="1:2" x14ac:dyDescent="0.2">
      <c r="A3" t="s">
        <v>1</v>
      </c>
      <c r="B3" t="s">
        <v>2</v>
      </c>
    </row>
    <row r="4" spans="1:2" x14ac:dyDescent="0.2">
      <c r="A4">
        <v>5.49</v>
      </c>
      <c r="B4">
        <v>17.600000000000001</v>
      </c>
    </row>
    <row r="5" spans="1:2" x14ac:dyDescent="0.2">
      <c r="A5">
        <v>6.72</v>
      </c>
      <c r="B5">
        <v>17.7</v>
      </c>
    </row>
    <row r="6" spans="1:2" x14ac:dyDescent="0.2">
      <c r="A6">
        <v>5.28</v>
      </c>
      <c r="B6">
        <v>18.899999999999999</v>
      </c>
    </row>
    <row r="7" spans="1:2" x14ac:dyDescent="0.2">
      <c r="A7">
        <v>4.58</v>
      </c>
      <c r="B7">
        <v>10.199999999999999</v>
      </c>
    </row>
    <row r="8" spans="1:2" x14ac:dyDescent="0.2">
      <c r="B8">
        <v>10.1</v>
      </c>
    </row>
    <row r="9" spans="1:2" x14ac:dyDescent="0.2">
      <c r="B9">
        <v>6.13</v>
      </c>
    </row>
  </sheetData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A2835-307E-9A48-A7E2-403550500FD2}">
  <dimension ref="A1:D12"/>
  <sheetViews>
    <sheetView workbookViewId="0">
      <selection sqref="A1:D3"/>
    </sheetView>
  </sheetViews>
  <sheetFormatPr baseColWidth="10" defaultRowHeight="16" x14ac:dyDescent="0.2"/>
  <sheetData>
    <row r="1" spans="1:4" x14ac:dyDescent="0.2">
      <c r="A1" s="8" t="s">
        <v>59</v>
      </c>
      <c r="B1" s="8"/>
      <c r="C1" s="8"/>
      <c r="D1" s="8"/>
    </row>
    <row r="2" spans="1:4" x14ac:dyDescent="0.2">
      <c r="A2" s="8"/>
      <c r="B2" s="8"/>
      <c r="C2" s="8"/>
      <c r="D2" s="8"/>
    </row>
    <row r="3" spans="1:4" x14ac:dyDescent="0.2">
      <c r="A3" s="8" t="s">
        <v>1</v>
      </c>
      <c r="B3" s="8" t="s">
        <v>53</v>
      </c>
      <c r="C3" s="8" t="s">
        <v>54</v>
      </c>
      <c r="D3" s="8" t="s">
        <v>2</v>
      </c>
    </row>
    <row r="4" spans="1:4" x14ac:dyDescent="0.2">
      <c r="A4">
        <v>2720.2548707266265</v>
      </c>
      <c r="B4">
        <v>1617.3701118865627</v>
      </c>
      <c r="C4">
        <v>3429.0825961634037</v>
      </c>
      <c r="D4">
        <v>3975.8574439547806</v>
      </c>
    </row>
    <row r="5" spans="1:4" x14ac:dyDescent="0.2">
      <c r="A5">
        <v>1629.8020954598369</v>
      </c>
      <c r="B5">
        <v>2022.1576852748199</v>
      </c>
      <c r="C5">
        <v>2331.0521813515825</v>
      </c>
      <c r="D5">
        <v>3958.9150378938971</v>
      </c>
    </row>
    <row r="6" spans="1:4" x14ac:dyDescent="0.2">
      <c r="A6">
        <v>2542.5199583477956</v>
      </c>
      <c r="B6">
        <v>1327.5613275613275</v>
      </c>
      <c r="C6">
        <v>4113.3580960242125</v>
      </c>
      <c r="D6">
        <v>4031.8566450970629</v>
      </c>
    </row>
    <row r="7" spans="1:4" x14ac:dyDescent="0.2">
      <c r="A7">
        <v>1146.4556757629582</v>
      </c>
      <c r="B7">
        <v>2237.0523545445999</v>
      </c>
      <c r="D7">
        <v>2337.0458280080334</v>
      </c>
    </row>
    <row r="8" spans="1:4" x14ac:dyDescent="0.2">
      <c r="A8">
        <v>1128.2961460446247</v>
      </c>
      <c r="B8">
        <v>2084.476138233681</v>
      </c>
      <c r="D8">
        <v>2822.8228228228227</v>
      </c>
    </row>
    <row r="9" spans="1:4" x14ac:dyDescent="0.2">
      <c r="A9">
        <v>1514.2086704003318</v>
      </c>
    </row>
    <row r="10" spans="1:4" x14ac:dyDescent="0.2">
      <c r="A10">
        <v>1275.2721617418351</v>
      </c>
    </row>
    <row r="11" spans="1:4" x14ac:dyDescent="0.2">
      <c r="A11">
        <v>1374.6995192307693</v>
      </c>
    </row>
    <row r="12" spans="1:4" x14ac:dyDescent="0.2">
      <c r="A12">
        <v>1054.1697108861288</v>
      </c>
    </row>
  </sheetData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1118F-F3DF-C44E-A996-6B09112B3CE7}">
  <dimension ref="A1:B9"/>
  <sheetViews>
    <sheetView workbookViewId="0">
      <selection sqref="A1:B3"/>
    </sheetView>
  </sheetViews>
  <sheetFormatPr baseColWidth="10" defaultRowHeight="16" x14ac:dyDescent="0.2"/>
  <sheetData>
    <row r="1" spans="1:2" x14ac:dyDescent="0.2">
      <c r="A1" t="s">
        <v>60</v>
      </c>
    </row>
    <row r="3" spans="1:2" x14ac:dyDescent="0.2">
      <c r="A3" t="s">
        <v>1</v>
      </c>
      <c r="B3" t="s">
        <v>2</v>
      </c>
    </row>
    <row r="4" spans="1:2" x14ac:dyDescent="0.2">
      <c r="A4">
        <f>AVERAGE(0.217, 0.179)</f>
        <v>0.19800000000000001</v>
      </c>
      <c r="B4">
        <f>AVERAGE(1.8, 2.26, 2.37)</f>
        <v>2.1433333333333331</v>
      </c>
    </row>
    <row r="5" spans="1:2" x14ac:dyDescent="0.2">
      <c r="A5">
        <f>AVERAGE(0.471, 0.214, 0.408)</f>
        <v>0.36433333333333334</v>
      </c>
      <c r="B5">
        <f>AVERAGE(1.23, 2.2)</f>
        <v>1.7150000000000001</v>
      </c>
    </row>
    <row r="6" spans="1:2" x14ac:dyDescent="0.2">
      <c r="A6">
        <f>AVERAGE(0.36, 0.272)</f>
        <v>0.316</v>
      </c>
      <c r="B6">
        <f>AVERAGE(0.411, 0.422, 0.341, 0.338)</f>
        <v>0.378</v>
      </c>
    </row>
    <row r="7" spans="1:2" x14ac:dyDescent="0.2">
      <c r="A7">
        <f>AVERAGE(0.245, 0.387, 0.375)</f>
        <v>0.33566666666666672</v>
      </c>
      <c r="B7">
        <f>AVERAGE(0.286, 0.384, 0.382)</f>
        <v>0.35066666666666668</v>
      </c>
    </row>
    <row r="8" spans="1:2" x14ac:dyDescent="0.2">
      <c r="A8">
        <f>AVERAGE(1.04, 0.799, 1.1)</f>
        <v>0.97966666666666669</v>
      </c>
      <c r="B8">
        <f>AVERAGE(0.266, 0.241, 0.285)</f>
        <v>0.26400000000000001</v>
      </c>
    </row>
    <row r="9" spans="1:2" x14ac:dyDescent="0.2">
      <c r="B9">
        <v>0.17199999999999999</v>
      </c>
    </row>
  </sheetData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0B75B-EF81-264A-A5C2-D03C88E0264A}">
  <dimension ref="A1:D10"/>
  <sheetViews>
    <sheetView workbookViewId="0">
      <selection sqref="A1:D4"/>
    </sheetView>
  </sheetViews>
  <sheetFormatPr baseColWidth="10" defaultRowHeight="16" x14ac:dyDescent="0.2"/>
  <sheetData>
    <row r="1" spans="1:4" x14ac:dyDescent="0.2">
      <c r="A1" t="s">
        <v>63</v>
      </c>
    </row>
    <row r="3" spans="1:4" x14ac:dyDescent="0.2">
      <c r="A3" s="19" t="s">
        <v>61</v>
      </c>
      <c r="B3" s="19"/>
      <c r="C3" s="19" t="s">
        <v>62</v>
      </c>
      <c r="D3" s="20"/>
    </row>
    <row r="4" spans="1:4" x14ac:dyDescent="0.2">
      <c r="A4" t="s">
        <v>1</v>
      </c>
      <c r="B4" t="s">
        <v>2</v>
      </c>
      <c r="C4" t="s">
        <v>1</v>
      </c>
      <c r="D4" t="s">
        <v>2</v>
      </c>
    </row>
    <row r="5" spans="1:4" x14ac:dyDescent="0.2">
      <c r="A5">
        <v>5.3483146067415728</v>
      </c>
      <c r="B5">
        <v>6.9392265193370157</v>
      </c>
      <c r="C5">
        <v>4.3983644859813085</v>
      </c>
      <c r="D5">
        <v>4.7135262847017128</v>
      </c>
    </row>
    <row r="6" spans="1:4" x14ac:dyDescent="0.2">
      <c r="A6">
        <v>4.8156424581005588</v>
      </c>
      <c r="B6">
        <v>6.4602272727272716</v>
      </c>
      <c r="C6">
        <v>4.2588369441277081</v>
      </c>
      <c r="D6">
        <v>4.5121230041395632</v>
      </c>
    </row>
    <row r="7" spans="1:4" x14ac:dyDescent="0.2">
      <c r="A7">
        <v>5.2234636871508382</v>
      </c>
      <c r="B7">
        <v>6.6723163841807906</v>
      </c>
      <c r="C7">
        <v>4.2998256827425916</v>
      </c>
      <c r="D7">
        <v>4.2298578199052139</v>
      </c>
    </row>
    <row r="8" spans="1:4" x14ac:dyDescent="0.2">
      <c r="A8">
        <v>5.6011235955056176</v>
      </c>
      <c r="B8">
        <v>6.2643678160919549</v>
      </c>
      <c r="C8">
        <v>4.004683840749415</v>
      </c>
      <c r="D8">
        <v>5.0029222676797191</v>
      </c>
    </row>
    <row r="9" spans="1:4" x14ac:dyDescent="0.2">
      <c r="A9">
        <v>6.4560439560439562</v>
      </c>
      <c r="B9">
        <v>6.3465909090909083</v>
      </c>
      <c r="C9">
        <v>4.1037463976945245</v>
      </c>
      <c r="D9">
        <v>4.1637010676156585</v>
      </c>
    </row>
    <row r="10" spans="1:4" x14ac:dyDescent="0.2">
      <c r="A10">
        <v>5.833333333333333</v>
      </c>
      <c r="B10">
        <v>5.9942857142857138</v>
      </c>
      <c r="C10">
        <v>4.3681477207155224</v>
      </c>
      <c r="D10">
        <v>4.8647092688543463</v>
      </c>
    </row>
  </sheetData>
  <mergeCells count="2">
    <mergeCell ref="A3:B3"/>
    <mergeCell ref="C3:D3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5EEDA-32C9-DD4B-8F1F-B60E76516101}">
  <dimension ref="A1:B9"/>
  <sheetViews>
    <sheetView workbookViewId="0">
      <selection sqref="A1:B3"/>
    </sheetView>
  </sheetViews>
  <sheetFormatPr baseColWidth="10" defaultRowHeight="16" x14ac:dyDescent="0.2"/>
  <sheetData>
    <row r="1" spans="1:2" x14ac:dyDescent="0.2">
      <c r="A1" t="s">
        <v>64</v>
      </c>
    </row>
    <row r="3" spans="1:2" x14ac:dyDescent="0.2">
      <c r="A3" t="s">
        <v>1</v>
      </c>
      <c r="B3" t="s">
        <v>2</v>
      </c>
    </row>
    <row r="4" spans="1:2" x14ac:dyDescent="0.2">
      <c r="A4">
        <v>1.0253312898024414</v>
      </c>
      <c r="B4">
        <v>1.4782274263551189</v>
      </c>
    </row>
    <row r="5" spans="1:2" x14ac:dyDescent="0.2">
      <c r="A5">
        <v>0.78959448143215971</v>
      </c>
      <c r="B5">
        <v>1.6834303646270905</v>
      </c>
    </row>
    <row r="6" spans="1:2" x14ac:dyDescent="0.2">
      <c r="A6">
        <v>0.73692162785236803</v>
      </c>
      <c r="B6">
        <v>1.1958094710914924</v>
      </c>
    </row>
    <row r="7" spans="1:2" x14ac:dyDescent="0.2">
      <c r="A7">
        <v>1.3407331072903452</v>
      </c>
      <c r="B7">
        <v>1.2773925101023722</v>
      </c>
    </row>
    <row r="8" spans="1:2" x14ac:dyDescent="0.2">
      <c r="A8">
        <v>1.1074194936226855</v>
      </c>
      <c r="B8">
        <v>1.0007748571718795</v>
      </c>
    </row>
    <row r="9" spans="1:2" x14ac:dyDescent="0.2">
      <c r="B9">
        <v>1.3426904033087494</v>
      </c>
    </row>
  </sheetData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0670D-338C-7540-95E5-3111617BFE19}">
  <dimension ref="A1:B9"/>
  <sheetViews>
    <sheetView workbookViewId="0">
      <selection sqref="A1:B3"/>
    </sheetView>
  </sheetViews>
  <sheetFormatPr baseColWidth="10" defaultRowHeight="16" x14ac:dyDescent="0.2"/>
  <sheetData>
    <row r="1" spans="1:2" x14ac:dyDescent="0.2">
      <c r="A1" t="s">
        <v>65</v>
      </c>
    </row>
    <row r="3" spans="1:2" x14ac:dyDescent="0.2">
      <c r="A3" t="s">
        <v>1</v>
      </c>
      <c r="B3" t="s">
        <v>2</v>
      </c>
    </row>
    <row r="4" spans="1:2" x14ac:dyDescent="0.2">
      <c r="A4" s="7">
        <v>14.8</v>
      </c>
      <c r="B4" s="7">
        <v>21.7</v>
      </c>
    </row>
    <row r="5" spans="1:2" x14ac:dyDescent="0.2">
      <c r="A5" s="7">
        <v>16.7</v>
      </c>
      <c r="B5" s="7">
        <v>23.1</v>
      </c>
    </row>
    <row r="6" spans="1:2" x14ac:dyDescent="0.2">
      <c r="A6" s="7">
        <v>19.7</v>
      </c>
      <c r="B6" s="7">
        <v>21.6</v>
      </c>
    </row>
    <row r="7" spans="1:2" x14ac:dyDescent="0.2">
      <c r="A7" s="7">
        <v>23.6</v>
      </c>
      <c r="B7" s="7">
        <v>22.7</v>
      </c>
    </row>
    <row r="8" spans="1:2" x14ac:dyDescent="0.2">
      <c r="A8" s="7">
        <v>17.8</v>
      </c>
      <c r="B8" s="7">
        <v>24.6</v>
      </c>
    </row>
    <row r="9" spans="1:2" x14ac:dyDescent="0.2">
      <c r="A9" s="7">
        <v>22.6</v>
      </c>
      <c r="B9" s="7">
        <v>25.7</v>
      </c>
    </row>
  </sheetData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A9ABE-718D-3741-A029-53B11610DCB3}">
  <dimension ref="A1:D16"/>
  <sheetViews>
    <sheetView workbookViewId="0">
      <selection sqref="A1:D4"/>
    </sheetView>
  </sheetViews>
  <sheetFormatPr baseColWidth="10" defaultRowHeight="16" x14ac:dyDescent="0.2"/>
  <sheetData>
    <row r="1" spans="1:4" x14ac:dyDescent="0.2">
      <c r="A1" t="s">
        <v>66</v>
      </c>
    </row>
    <row r="3" spans="1:4" x14ac:dyDescent="0.2">
      <c r="A3" s="19" t="s">
        <v>8</v>
      </c>
      <c r="B3" s="19"/>
      <c r="C3" s="20" t="s">
        <v>9</v>
      </c>
      <c r="D3" s="20"/>
    </row>
    <row r="4" spans="1:4" x14ac:dyDescent="0.2">
      <c r="A4" t="s">
        <v>1</v>
      </c>
      <c r="B4" t="s">
        <v>2</v>
      </c>
      <c r="C4" t="s">
        <v>1</v>
      </c>
      <c r="D4" t="s">
        <v>2</v>
      </c>
    </row>
    <row r="5" spans="1:4" x14ac:dyDescent="0.2">
      <c r="A5">
        <v>97</v>
      </c>
      <c r="B5">
        <v>107</v>
      </c>
      <c r="C5">
        <v>104</v>
      </c>
      <c r="D5">
        <v>89</v>
      </c>
    </row>
    <row r="6" spans="1:4" x14ac:dyDescent="0.2">
      <c r="A6">
        <v>88</v>
      </c>
      <c r="B6">
        <v>101</v>
      </c>
      <c r="C6">
        <v>111</v>
      </c>
      <c r="D6">
        <v>103</v>
      </c>
    </row>
    <row r="7" spans="1:4" x14ac:dyDescent="0.2">
      <c r="A7">
        <v>99</v>
      </c>
      <c r="B7">
        <v>107</v>
      </c>
      <c r="C7">
        <v>84</v>
      </c>
      <c r="D7">
        <v>96</v>
      </c>
    </row>
    <row r="8" spans="1:4" x14ac:dyDescent="0.2">
      <c r="A8">
        <v>95</v>
      </c>
      <c r="B8">
        <v>117</v>
      </c>
      <c r="C8">
        <v>86</v>
      </c>
      <c r="D8">
        <v>114</v>
      </c>
    </row>
    <row r="9" spans="1:4" x14ac:dyDescent="0.2">
      <c r="A9">
        <v>86</v>
      </c>
      <c r="B9">
        <v>91</v>
      </c>
      <c r="C9">
        <v>88</v>
      </c>
      <c r="D9">
        <v>97</v>
      </c>
    </row>
    <row r="10" spans="1:4" x14ac:dyDescent="0.2">
      <c r="B10">
        <v>109</v>
      </c>
      <c r="C10">
        <v>97</v>
      </c>
      <c r="D10">
        <v>99</v>
      </c>
    </row>
    <row r="11" spans="1:4" x14ac:dyDescent="0.2">
      <c r="B11">
        <v>120</v>
      </c>
      <c r="C11">
        <v>79</v>
      </c>
      <c r="D11">
        <v>128</v>
      </c>
    </row>
    <row r="12" spans="1:4" x14ac:dyDescent="0.2">
      <c r="B12">
        <v>123</v>
      </c>
      <c r="C12">
        <v>96</v>
      </c>
      <c r="D12">
        <v>126</v>
      </c>
    </row>
    <row r="13" spans="1:4" x14ac:dyDescent="0.2">
      <c r="B13">
        <v>132</v>
      </c>
      <c r="C13">
        <v>98</v>
      </c>
      <c r="D13">
        <v>118</v>
      </c>
    </row>
    <row r="14" spans="1:4" x14ac:dyDescent="0.2">
      <c r="B14">
        <v>95</v>
      </c>
      <c r="C14">
        <v>90</v>
      </c>
      <c r="D14">
        <v>102</v>
      </c>
    </row>
    <row r="15" spans="1:4" x14ac:dyDescent="0.2">
      <c r="B15">
        <v>112</v>
      </c>
      <c r="C15">
        <v>95</v>
      </c>
      <c r="D15">
        <v>103</v>
      </c>
    </row>
    <row r="16" spans="1:4" x14ac:dyDescent="0.2">
      <c r="B16">
        <v>101</v>
      </c>
      <c r="C16">
        <v>92</v>
      </c>
      <c r="D16">
        <v>123</v>
      </c>
    </row>
  </sheetData>
  <mergeCells count="2">
    <mergeCell ref="A3:B3"/>
    <mergeCell ref="C3:D3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DE1EA-FA71-F746-8120-9E41B9E3A56C}">
  <dimension ref="A1:D10"/>
  <sheetViews>
    <sheetView workbookViewId="0">
      <selection sqref="A1:D4"/>
    </sheetView>
  </sheetViews>
  <sheetFormatPr baseColWidth="10" defaultRowHeight="16" x14ac:dyDescent="0.2"/>
  <sheetData>
    <row r="1" spans="1:4" x14ac:dyDescent="0.2">
      <c r="A1" t="s">
        <v>67</v>
      </c>
    </row>
    <row r="3" spans="1:4" x14ac:dyDescent="0.2">
      <c r="A3" s="19" t="s">
        <v>8</v>
      </c>
      <c r="B3" s="19"/>
      <c r="C3" s="20" t="s">
        <v>9</v>
      </c>
      <c r="D3" s="20"/>
    </row>
    <row r="4" spans="1:4" x14ac:dyDescent="0.2">
      <c r="A4" t="s">
        <v>1</v>
      </c>
      <c r="B4" t="s">
        <v>2</v>
      </c>
      <c r="C4" t="s">
        <v>1</v>
      </c>
      <c r="D4" t="s">
        <v>2</v>
      </c>
    </row>
    <row r="5" spans="1:4" x14ac:dyDescent="0.2">
      <c r="A5">
        <v>1.1429083654540757</v>
      </c>
      <c r="B5">
        <v>1.190784001826221</v>
      </c>
      <c r="C5">
        <v>1.3257629300688576</v>
      </c>
      <c r="D5">
        <v>1.4169730556635629</v>
      </c>
    </row>
    <row r="6" spans="1:4" x14ac:dyDescent="0.2">
      <c r="A6">
        <v>0.99627319452195828</v>
      </c>
      <c r="B6">
        <v>1.31661952207403</v>
      </c>
      <c r="C6">
        <v>1.2458326870412431</v>
      </c>
      <c r="D6">
        <v>1.4469002451463904</v>
      </c>
    </row>
    <row r="7" spans="1:4" x14ac:dyDescent="0.2">
      <c r="A7">
        <v>0.86081844002396624</v>
      </c>
      <c r="B7">
        <v>1.2968034743902546</v>
      </c>
      <c r="C7">
        <v>1.1877347816163424</v>
      </c>
      <c r="D7">
        <v>1.2801559778662874</v>
      </c>
    </row>
    <row r="8" spans="1:4" x14ac:dyDescent="0.2">
      <c r="A8">
        <v>0.8137042267025294</v>
      </c>
      <c r="B8">
        <v>1.4342123551410288</v>
      </c>
      <c r="C8">
        <v>1.7510015677984831</v>
      </c>
      <c r="D8">
        <v>1.3189486875695453</v>
      </c>
    </row>
    <row r="9" spans="1:4" x14ac:dyDescent="0.2">
      <c r="A9">
        <v>0.95011852747175329</v>
      </c>
      <c r="B9">
        <v>1.7076284615836739</v>
      </c>
      <c r="C9">
        <v>1.880925870408811</v>
      </c>
      <c r="D9">
        <v>1.3692107693594868</v>
      </c>
    </row>
    <row r="10" spans="1:4" x14ac:dyDescent="0.2">
      <c r="A10">
        <v>1.2361772458257172</v>
      </c>
      <c r="B10">
        <v>1.339774506237603</v>
      </c>
      <c r="C10">
        <v>1.8096075674263414</v>
      </c>
      <c r="D10">
        <v>0.71527981087873582</v>
      </c>
    </row>
  </sheetData>
  <mergeCells count="2">
    <mergeCell ref="A3:B3"/>
    <mergeCell ref="C3:D3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A0F8C-8191-BA4D-9F8A-3D8BFF0C280B}">
  <dimension ref="A1:B14"/>
  <sheetViews>
    <sheetView workbookViewId="0">
      <selection sqref="A1:B3"/>
    </sheetView>
  </sheetViews>
  <sheetFormatPr baseColWidth="10" defaultRowHeight="16" x14ac:dyDescent="0.2"/>
  <sheetData>
    <row r="1" spans="1:2" x14ac:dyDescent="0.2">
      <c r="A1" t="s">
        <v>68</v>
      </c>
    </row>
    <row r="3" spans="1:2" x14ac:dyDescent="0.2">
      <c r="A3" t="s">
        <v>1</v>
      </c>
      <c r="B3" t="s">
        <v>2</v>
      </c>
    </row>
    <row r="4" spans="1:2" x14ac:dyDescent="0.2">
      <c r="A4" s="7">
        <v>4.5846994499999996</v>
      </c>
      <c r="B4" s="7">
        <v>6.1576086999999999</v>
      </c>
    </row>
    <row r="5" spans="1:2" x14ac:dyDescent="0.2">
      <c r="A5" s="7">
        <v>6.0864864900000004</v>
      </c>
      <c r="B5" s="7">
        <v>5.9516128999999998</v>
      </c>
    </row>
    <row r="6" spans="1:2" x14ac:dyDescent="0.2">
      <c r="A6" s="7">
        <v>5.7692307700000001</v>
      </c>
      <c r="B6" s="7">
        <v>5.8232323199999998</v>
      </c>
    </row>
    <row r="7" spans="1:2" x14ac:dyDescent="0.2">
      <c r="A7" s="7">
        <v>6.22513089</v>
      </c>
      <c r="B7" s="7">
        <v>6.4301075299999999</v>
      </c>
    </row>
    <row r="8" spans="1:2" x14ac:dyDescent="0.2">
      <c r="A8" s="7">
        <v>5.2651933700000004</v>
      </c>
      <c r="B8" s="7">
        <v>6.1988636399999999</v>
      </c>
    </row>
    <row r="9" spans="1:2" x14ac:dyDescent="0.2">
      <c r="A9" s="7">
        <v>5.5888888899999998</v>
      </c>
      <c r="B9" s="7">
        <v>5.6201117299999996</v>
      </c>
    </row>
    <row r="10" spans="1:2" x14ac:dyDescent="0.2">
      <c r="A10" s="7"/>
      <c r="B10" s="7">
        <v>5.5888888899999998</v>
      </c>
    </row>
    <row r="11" spans="1:2" x14ac:dyDescent="0.2">
      <c r="A11" s="7"/>
      <c r="B11" s="7">
        <v>5.8186813199999996</v>
      </c>
    </row>
    <row r="12" spans="1:2" x14ac:dyDescent="0.2">
      <c r="A12" s="7"/>
      <c r="B12" s="7">
        <v>6.7734806599999997</v>
      </c>
    </row>
    <row r="13" spans="1:2" x14ac:dyDescent="0.2">
      <c r="A13" s="7"/>
      <c r="B13" s="7">
        <v>6.1584699499999997</v>
      </c>
    </row>
    <row r="14" spans="1:2" x14ac:dyDescent="0.2">
      <c r="A14" s="7"/>
      <c r="B14" s="7">
        <v>6.9157303399999996</v>
      </c>
    </row>
  </sheetData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34FED-3982-E942-BFC3-3F8DDD7A184A}">
  <dimension ref="A1:B11"/>
  <sheetViews>
    <sheetView workbookViewId="0">
      <selection sqref="A1:B3"/>
    </sheetView>
  </sheetViews>
  <sheetFormatPr baseColWidth="10" defaultRowHeight="16" x14ac:dyDescent="0.2"/>
  <sheetData>
    <row r="1" spans="1:2" x14ac:dyDescent="0.2">
      <c r="A1" t="s">
        <v>69</v>
      </c>
    </row>
    <row r="3" spans="1:2" x14ac:dyDescent="0.2">
      <c r="A3" t="s">
        <v>1</v>
      </c>
      <c r="B3" t="s">
        <v>2</v>
      </c>
    </row>
    <row r="4" spans="1:2" x14ac:dyDescent="0.2">
      <c r="A4">
        <v>32466.594438425425</v>
      </c>
      <c r="B4">
        <v>45916.073435743725</v>
      </c>
    </row>
    <row r="5" spans="1:2" x14ac:dyDescent="0.2">
      <c r="A5">
        <v>19184.430027803523</v>
      </c>
      <c r="B5">
        <v>52357.182473655019</v>
      </c>
    </row>
    <row r="6" spans="1:2" x14ac:dyDescent="0.2">
      <c r="A6">
        <v>29678.510998307953</v>
      </c>
      <c r="B6">
        <v>27437.64172335601</v>
      </c>
    </row>
    <row r="7" spans="1:2" x14ac:dyDescent="0.2">
      <c r="A7">
        <v>23841.463414634145</v>
      </c>
      <c r="B7">
        <v>28548.321876263646</v>
      </c>
    </row>
    <row r="8" spans="1:2" x14ac:dyDescent="0.2">
      <c r="B8">
        <v>51217.739003998548</v>
      </c>
    </row>
    <row r="9" spans="1:2" x14ac:dyDescent="0.2">
      <c r="B9">
        <v>35563.056152193923</v>
      </c>
    </row>
    <row r="10" spans="1:2" x14ac:dyDescent="0.2">
      <c r="B10">
        <v>55188.181498417172</v>
      </c>
    </row>
    <row r="11" spans="1:2" x14ac:dyDescent="0.2">
      <c r="B11">
        <v>46336.82207421503</v>
      </c>
    </row>
  </sheetData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B09AE-6AD2-1C4D-8386-D093982543BD}">
  <dimension ref="A1:B9"/>
  <sheetViews>
    <sheetView workbookViewId="0">
      <selection activeCell="A2" sqref="A2"/>
    </sheetView>
  </sheetViews>
  <sheetFormatPr baseColWidth="10" defaultRowHeight="16" x14ac:dyDescent="0.2"/>
  <sheetData>
    <row r="1" spans="1:2" x14ac:dyDescent="0.2">
      <c r="A1" t="s">
        <v>70</v>
      </c>
    </row>
    <row r="3" spans="1:2" x14ac:dyDescent="0.2">
      <c r="A3" t="s">
        <v>15</v>
      </c>
      <c r="B3" t="s">
        <v>13</v>
      </c>
    </row>
    <row r="4" spans="1:2" x14ac:dyDescent="0.2">
      <c r="A4">
        <v>61.605772000000002</v>
      </c>
      <c r="B4">
        <v>26.576345</v>
      </c>
    </row>
    <row r="5" spans="1:2" x14ac:dyDescent="0.2">
      <c r="A5">
        <v>53.743541</v>
      </c>
      <c r="B5">
        <v>30.480668000000001</v>
      </c>
    </row>
    <row r="6" spans="1:2" x14ac:dyDescent="0.2">
      <c r="A6">
        <v>76.378709999999998</v>
      </c>
      <c r="B6">
        <v>37.170099</v>
      </c>
    </row>
    <row r="7" spans="1:2" x14ac:dyDescent="0.2">
      <c r="B7">
        <v>51.143718999999997</v>
      </c>
    </row>
    <row r="8" spans="1:2" x14ac:dyDescent="0.2">
      <c r="B8">
        <v>35.161472000000003</v>
      </c>
    </row>
    <row r="9" spans="1:2" x14ac:dyDescent="0.2">
      <c r="B9">
        <v>41.236148999999997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6A50A-55A1-7A44-9736-374700671103}">
  <dimension ref="A1:B14"/>
  <sheetViews>
    <sheetView workbookViewId="0">
      <selection activeCell="A2" sqref="A2"/>
    </sheetView>
  </sheetViews>
  <sheetFormatPr baseColWidth="10" defaultRowHeight="16" x14ac:dyDescent="0.2"/>
  <sheetData>
    <row r="1" spans="1:2" x14ac:dyDescent="0.2">
      <c r="A1" t="s">
        <v>114</v>
      </c>
    </row>
    <row r="3" spans="1:2" x14ac:dyDescent="0.2">
      <c r="A3" t="s">
        <v>1</v>
      </c>
      <c r="B3" t="s">
        <v>2</v>
      </c>
    </row>
    <row r="4" spans="1:2" x14ac:dyDescent="0.2">
      <c r="A4">
        <v>9.68</v>
      </c>
      <c r="B4">
        <v>14.2</v>
      </c>
    </row>
    <row r="5" spans="1:2" x14ac:dyDescent="0.2">
      <c r="A5">
        <v>9.15</v>
      </c>
      <c r="B5">
        <v>10.199999999999999</v>
      </c>
    </row>
    <row r="6" spans="1:2" x14ac:dyDescent="0.2">
      <c r="A6">
        <v>6.07</v>
      </c>
      <c r="B6">
        <v>12.6</v>
      </c>
    </row>
    <row r="7" spans="1:2" x14ac:dyDescent="0.2">
      <c r="A7">
        <v>8.69</v>
      </c>
      <c r="B7">
        <v>21.5</v>
      </c>
    </row>
    <row r="8" spans="1:2" x14ac:dyDescent="0.2">
      <c r="A8">
        <v>8.3699999999999992</v>
      </c>
      <c r="B8">
        <v>12.3</v>
      </c>
    </row>
    <row r="9" spans="1:2" x14ac:dyDescent="0.2">
      <c r="A9">
        <v>12.2</v>
      </c>
      <c r="B9">
        <v>18.2</v>
      </c>
    </row>
    <row r="10" spans="1:2" x14ac:dyDescent="0.2">
      <c r="A10">
        <v>7.56</v>
      </c>
      <c r="B10">
        <v>10.9</v>
      </c>
    </row>
    <row r="11" spans="1:2" x14ac:dyDescent="0.2">
      <c r="A11">
        <v>14.3</v>
      </c>
      <c r="B11">
        <v>11.7</v>
      </c>
    </row>
    <row r="12" spans="1:2" x14ac:dyDescent="0.2">
      <c r="A12">
        <v>8.15</v>
      </c>
      <c r="B12">
        <v>20.8</v>
      </c>
    </row>
    <row r="13" spans="1:2" x14ac:dyDescent="0.2">
      <c r="A13">
        <v>10.5</v>
      </c>
      <c r="B13">
        <v>8.81</v>
      </c>
    </row>
    <row r="14" spans="1:2" x14ac:dyDescent="0.2">
      <c r="A14">
        <v>13.2</v>
      </c>
      <c r="B14">
        <v>15.4</v>
      </c>
    </row>
  </sheetData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BB6F9-32E6-2546-9DCF-4F060EEFCC62}">
  <dimension ref="A1:B9"/>
  <sheetViews>
    <sheetView workbookViewId="0">
      <selection sqref="A1:B3"/>
    </sheetView>
  </sheetViews>
  <sheetFormatPr baseColWidth="10" defaultRowHeight="16" x14ac:dyDescent="0.2"/>
  <sheetData>
    <row r="1" spans="1:2" x14ac:dyDescent="0.2">
      <c r="A1" t="s">
        <v>71</v>
      </c>
    </row>
    <row r="3" spans="1:2" x14ac:dyDescent="0.2">
      <c r="A3" t="s">
        <v>15</v>
      </c>
      <c r="B3" t="s">
        <v>13</v>
      </c>
    </row>
    <row r="4" spans="1:2" x14ac:dyDescent="0.2">
      <c r="A4">
        <v>3.6686390532544384</v>
      </c>
      <c r="B4">
        <v>8.5647058823529409</v>
      </c>
    </row>
    <row r="5" spans="1:2" x14ac:dyDescent="0.2">
      <c r="A5">
        <v>4.5402298850574718</v>
      </c>
      <c r="B5">
        <v>10.416666666666666</v>
      </c>
    </row>
    <row r="6" spans="1:2" x14ac:dyDescent="0.2">
      <c r="A6">
        <v>4.1860465116279073</v>
      </c>
      <c r="B6">
        <v>10.059523809523808</v>
      </c>
    </row>
    <row r="7" spans="1:2" x14ac:dyDescent="0.2">
      <c r="B7">
        <v>9.0243902439024399</v>
      </c>
    </row>
    <row r="8" spans="1:2" x14ac:dyDescent="0.2">
      <c r="B8">
        <v>9.1428571428571423</v>
      </c>
    </row>
    <row r="9" spans="1:2" x14ac:dyDescent="0.2">
      <c r="B9">
        <v>8.8484848484848477</v>
      </c>
    </row>
  </sheetData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83258-9FFD-D348-A5CD-1D2A754EA9D9}">
  <dimension ref="A1:D10"/>
  <sheetViews>
    <sheetView workbookViewId="0">
      <selection activeCell="H18" sqref="H18"/>
    </sheetView>
  </sheetViews>
  <sheetFormatPr baseColWidth="10" defaultRowHeight="16" x14ac:dyDescent="0.2"/>
  <sheetData>
    <row r="1" spans="1:4" x14ac:dyDescent="0.2">
      <c r="A1" t="s">
        <v>72</v>
      </c>
    </row>
    <row r="3" spans="1:4" x14ac:dyDescent="0.2">
      <c r="A3" s="19" t="s">
        <v>8</v>
      </c>
      <c r="B3" s="19"/>
      <c r="C3" s="19" t="s">
        <v>13</v>
      </c>
      <c r="D3" s="19"/>
    </row>
    <row r="4" spans="1:4" x14ac:dyDescent="0.2">
      <c r="A4" t="s">
        <v>1</v>
      </c>
      <c r="B4" t="s">
        <v>2</v>
      </c>
      <c r="C4" t="s">
        <v>15</v>
      </c>
      <c r="D4" t="s">
        <v>13</v>
      </c>
    </row>
    <row r="5" spans="1:4" x14ac:dyDescent="0.2">
      <c r="A5">
        <v>1.2770900041546953</v>
      </c>
      <c r="B5">
        <v>0.22938774200408768</v>
      </c>
      <c r="C5">
        <v>0.42290427926452506</v>
      </c>
      <c r="D5">
        <v>0.8695874737277528</v>
      </c>
    </row>
    <row r="6" spans="1:4" x14ac:dyDescent="0.2">
      <c r="A6">
        <v>0.59248897096087072</v>
      </c>
      <c r="B6">
        <v>0.33421773683902195</v>
      </c>
      <c r="C6">
        <v>0.31917135066017199</v>
      </c>
      <c r="D6">
        <v>0.31173738039018367</v>
      </c>
    </row>
    <row r="7" spans="1:4" x14ac:dyDescent="0.2">
      <c r="A7">
        <v>1.130421024884434</v>
      </c>
      <c r="B7">
        <v>5.7625860697153503E-2</v>
      </c>
      <c r="C7">
        <v>1.1029772726377889</v>
      </c>
      <c r="D7">
        <v>6.0101586067067343</v>
      </c>
    </row>
    <row r="8" spans="1:4" x14ac:dyDescent="0.2">
      <c r="A8">
        <v>1.0736863740419331</v>
      </c>
      <c r="B8">
        <v>0.73182603224883302</v>
      </c>
      <c r="C8">
        <v>1.6741201400024484</v>
      </c>
      <c r="D8">
        <v>0.30616962460488495</v>
      </c>
    </row>
    <row r="9" spans="1:4" x14ac:dyDescent="0.2">
      <c r="A9">
        <v>0.92631362595806699</v>
      </c>
      <c r="B9">
        <v>1.0087527739334996</v>
      </c>
      <c r="C9">
        <v>1.4808269574350659</v>
      </c>
      <c r="D9">
        <v>3.9160605277755636</v>
      </c>
    </row>
    <row r="10" spans="1:4" x14ac:dyDescent="0.2">
      <c r="D10">
        <v>1.9499039548441259</v>
      </c>
    </row>
  </sheetData>
  <mergeCells count="2">
    <mergeCell ref="A3:B3"/>
    <mergeCell ref="C3:D3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C2990-1DCA-6143-976B-CFBD44D978C0}">
  <dimension ref="A1:S16"/>
  <sheetViews>
    <sheetView workbookViewId="0">
      <selection sqref="A1:S4"/>
    </sheetView>
  </sheetViews>
  <sheetFormatPr baseColWidth="10" defaultRowHeight="16" x14ac:dyDescent="0.2"/>
  <sheetData>
    <row r="1" spans="1:19" x14ac:dyDescent="0.2">
      <c r="A1" s="8" t="s">
        <v>73</v>
      </c>
      <c r="B1" s="8"/>
      <c r="C1" s="8"/>
      <c r="D1" s="8"/>
    </row>
    <row r="2" spans="1:19" x14ac:dyDescent="0.2">
      <c r="A2" s="8"/>
      <c r="B2" s="8"/>
      <c r="C2" s="8"/>
      <c r="D2" s="8"/>
    </row>
    <row r="3" spans="1:19" x14ac:dyDescent="0.2">
      <c r="A3" s="22" t="s">
        <v>25</v>
      </c>
      <c r="B3" s="20"/>
      <c r="C3" s="20"/>
      <c r="D3" s="20"/>
      <c r="F3" s="22" t="s">
        <v>74</v>
      </c>
      <c r="G3" s="20"/>
      <c r="H3" s="20"/>
      <c r="I3" s="20"/>
      <c r="K3" s="22" t="s">
        <v>27</v>
      </c>
      <c r="L3" s="20"/>
      <c r="M3" s="20"/>
      <c r="N3" s="20"/>
      <c r="P3" s="22" t="s">
        <v>26</v>
      </c>
      <c r="Q3" s="20"/>
      <c r="R3" s="20"/>
      <c r="S3" s="20"/>
    </row>
    <row r="4" spans="1:19" x14ac:dyDescent="0.2">
      <c r="A4" s="8" t="s">
        <v>1</v>
      </c>
      <c r="B4" s="8" t="s">
        <v>53</v>
      </c>
      <c r="C4" s="8" t="s">
        <v>54</v>
      </c>
      <c r="D4" s="8" t="s">
        <v>2</v>
      </c>
      <c r="F4" s="8" t="s">
        <v>1</v>
      </c>
      <c r="G4" s="8" t="s">
        <v>53</v>
      </c>
      <c r="H4" s="8" t="s">
        <v>54</v>
      </c>
      <c r="I4" s="8" t="s">
        <v>2</v>
      </c>
      <c r="K4" s="8" t="s">
        <v>1</v>
      </c>
      <c r="L4" s="8" t="s">
        <v>53</v>
      </c>
      <c r="M4" s="8" t="s">
        <v>54</v>
      </c>
      <c r="N4" s="8" t="s">
        <v>2</v>
      </c>
      <c r="P4" s="8" t="s">
        <v>1</v>
      </c>
      <c r="Q4" s="8" t="s">
        <v>53</v>
      </c>
      <c r="R4" s="8" t="s">
        <v>54</v>
      </c>
      <c r="S4" s="8" t="s">
        <v>2</v>
      </c>
    </row>
    <row r="5" spans="1:19" x14ac:dyDescent="0.2">
      <c r="A5" s="7">
        <v>1.0993002519999999</v>
      </c>
      <c r="B5" s="7">
        <v>0.74783919099999996</v>
      </c>
      <c r="C5" s="7">
        <v>0.80986152300000003</v>
      </c>
      <c r="D5" s="7">
        <v>0.72589130000000002</v>
      </c>
      <c r="E5" s="9"/>
      <c r="F5" s="7">
        <v>1.136431526</v>
      </c>
      <c r="G5" s="7">
        <v>0.694894448</v>
      </c>
      <c r="H5" s="7">
        <v>0.75251213800000005</v>
      </c>
      <c r="I5" s="7">
        <v>0.55406606999999997</v>
      </c>
      <c r="J5" s="9"/>
      <c r="K5" s="7">
        <v>0.95611355099999995</v>
      </c>
      <c r="L5" s="7">
        <v>0.75909632500000002</v>
      </c>
      <c r="M5" s="7">
        <v>0.96831669399999998</v>
      </c>
      <c r="N5" s="7">
        <v>0.32967423000000001</v>
      </c>
      <c r="O5" s="9"/>
      <c r="P5" s="7">
        <v>1.3050104469999999</v>
      </c>
      <c r="Q5" s="7">
        <v>0.88376070399999995</v>
      </c>
      <c r="R5" s="7">
        <v>0.83755888099999998</v>
      </c>
      <c r="S5" s="7">
        <v>0.61501998000000002</v>
      </c>
    </row>
    <row r="6" spans="1:19" x14ac:dyDescent="0.2">
      <c r="A6" s="7">
        <v>0.98301089900000005</v>
      </c>
      <c r="B6" s="7">
        <v>0.87750402599999999</v>
      </c>
      <c r="C6" s="7">
        <v>0.56103667300000004</v>
      </c>
      <c r="D6" s="7">
        <v>0.15645561999999999</v>
      </c>
      <c r="E6" s="9"/>
      <c r="F6" s="7">
        <v>0.94944111099999995</v>
      </c>
      <c r="G6" s="7">
        <v>0.94611464999999995</v>
      </c>
      <c r="H6" s="7">
        <v>0.77917291099999997</v>
      </c>
      <c r="I6" s="7">
        <v>0.71011763000000006</v>
      </c>
      <c r="J6" s="9"/>
      <c r="K6" s="7">
        <v>0.94260780899999996</v>
      </c>
      <c r="L6" s="7">
        <v>1.336236808</v>
      </c>
      <c r="M6" s="7">
        <v>0.89227245300000002</v>
      </c>
      <c r="N6" s="7">
        <v>0.65298104999999995</v>
      </c>
      <c r="O6" s="9"/>
      <c r="P6" s="7">
        <v>0.72219367400000001</v>
      </c>
      <c r="Q6" s="7">
        <v>1.0018884269999999</v>
      </c>
      <c r="R6" s="7">
        <v>0.83494709300000003</v>
      </c>
      <c r="S6" s="7">
        <v>0.94652018999999998</v>
      </c>
    </row>
    <row r="7" spans="1:19" x14ac:dyDescent="0.2">
      <c r="A7" s="7">
        <v>0.91768885</v>
      </c>
      <c r="B7" s="7">
        <v>0.585330617</v>
      </c>
      <c r="C7" s="7">
        <v>0.61704130999999995</v>
      </c>
      <c r="D7" s="7">
        <v>0.35082548000000002</v>
      </c>
      <c r="E7" s="9"/>
      <c r="F7" s="7">
        <v>0.91412736299999997</v>
      </c>
      <c r="G7" s="7">
        <v>0.89418324900000001</v>
      </c>
      <c r="H7" s="7">
        <v>0.88611146399999996</v>
      </c>
      <c r="I7" s="7">
        <v>0.59424507000000004</v>
      </c>
      <c r="J7" s="9"/>
      <c r="K7" s="7">
        <v>1.1012786400000001</v>
      </c>
      <c r="L7" s="7">
        <v>0.94451015000000005</v>
      </c>
      <c r="M7" s="7">
        <v>1.31742534</v>
      </c>
      <c r="N7" s="7">
        <v>0.70081863</v>
      </c>
      <c r="O7" s="9"/>
      <c r="P7" s="7">
        <v>0.97279587899999997</v>
      </c>
      <c r="Q7" s="7">
        <v>0.70124526200000004</v>
      </c>
      <c r="R7" s="7">
        <v>1.0177851330000001</v>
      </c>
      <c r="S7" s="7">
        <v>0.97922018</v>
      </c>
    </row>
    <row r="8" spans="1:19" x14ac:dyDescent="0.2">
      <c r="A8" s="7">
        <v>0.98543007999999999</v>
      </c>
      <c r="B8" s="7">
        <v>0.74568263499999998</v>
      </c>
      <c r="C8" s="7">
        <v>1.008910349</v>
      </c>
      <c r="D8" s="7">
        <v>0.43131848</v>
      </c>
      <c r="E8" s="9"/>
      <c r="F8" s="7">
        <v>1.3141499699999999</v>
      </c>
      <c r="G8" s="7">
        <v>0.63360871799999996</v>
      </c>
      <c r="H8" s="7">
        <v>0.49097929499999998</v>
      </c>
      <c r="I8" s="7">
        <v>0.76161294999999996</v>
      </c>
      <c r="J8" s="9"/>
      <c r="K8" s="7">
        <v>1.0468923000000001</v>
      </c>
      <c r="L8" s="7">
        <v>0.70053135899999996</v>
      </c>
      <c r="M8" s="7">
        <v>0.618085734</v>
      </c>
      <c r="N8" s="7">
        <v>0.63865181999999998</v>
      </c>
      <c r="O8" s="9"/>
      <c r="P8" s="7">
        <v>1.1078059499999999</v>
      </c>
      <c r="Q8" s="7">
        <v>0.65656300000000001</v>
      </c>
      <c r="R8" s="7">
        <v>0.74657236999999999</v>
      </c>
      <c r="S8" s="7">
        <v>0.58031712999999996</v>
      </c>
    </row>
    <row r="9" spans="1:19" x14ac:dyDescent="0.2">
      <c r="A9" s="7">
        <v>1.2233400000000001</v>
      </c>
      <c r="B9" s="7">
        <v>0.69477222400000005</v>
      </c>
      <c r="C9" s="7">
        <v>0.81375673500000001</v>
      </c>
      <c r="D9" s="7">
        <v>0.46131541999999998</v>
      </c>
      <c r="E9" s="9"/>
      <c r="F9" s="7">
        <v>1.28354148</v>
      </c>
      <c r="G9" s="7">
        <v>0.66425208599999996</v>
      </c>
      <c r="H9" s="7">
        <v>0.76808919399999998</v>
      </c>
      <c r="I9" s="7">
        <v>1.13220086</v>
      </c>
      <c r="J9" s="9"/>
      <c r="K9" s="7">
        <v>1.05490496</v>
      </c>
      <c r="L9" s="7">
        <v>1.205752559</v>
      </c>
      <c r="M9" s="7">
        <v>1.2947436999999999</v>
      </c>
      <c r="N9" s="7">
        <v>0.69116474000000006</v>
      </c>
      <c r="O9" s="9"/>
      <c r="P9" s="7">
        <v>0.96707869000000002</v>
      </c>
      <c r="Q9" s="7">
        <v>0.70704961300000002</v>
      </c>
      <c r="R9" s="7">
        <v>0.87810834100000001</v>
      </c>
      <c r="S9" s="7">
        <v>0.80827236000000002</v>
      </c>
    </row>
    <row r="10" spans="1:19" x14ac:dyDescent="0.2">
      <c r="A10" s="7">
        <v>0.90740933999999995</v>
      </c>
      <c r="B10" s="7"/>
      <c r="C10" s="7">
        <v>0.40579996600000001</v>
      </c>
      <c r="D10" s="7">
        <v>0.18575800000000001</v>
      </c>
      <c r="E10" s="9"/>
      <c r="F10" s="7">
        <v>0.93117866999999999</v>
      </c>
      <c r="G10" s="7">
        <v>0.78545149599999997</v>
      </c>
      <c r="H10" s="7">
        <v>0.65665860899999995</v>
      </c>
      <c r="I10" s="7">
        <v>0.86043011000000003</v>
      </c>
      <c r="J10" s="9"/>
      <c r="K10" s="7">
        <v>0.89820274</v>
      </c>
      <c r="L10" s="7">
        <v>1.2659135379999999</v>
      </c>
      <c r="M10" s="7">
        <v>0.73049056199999995</v>
      </c>
      <c r="N10" s="7">
        <v>0.54718535999999995</v>
      </c>
      <c r="O10" s="9"/>
      <c r="P10" s="7">
        <v>0.92511536000000005</v>
      </c>
      <c r="Q10" s="7">
        <v>0.63015793399999998</v>
      </c>
      <c r="R10" s="7">
        <v>0.81193174400000001</v>
      </c>
      <c r="S10" s="7">
        <v>0.26405556000000002</v>
      </c>
    </row>
    <row r="11" spans="1:19" x14ac:dyDescent="0.2">
      <c r="A11" s="7">
        <v>0.88382057000000003</v>
      </c>
      <c r="B11" s="7"/>
      <c r="C11" s="7"/>
      <c r="D11" s="7">
        <v>0.55114211000000002</v>
      </c>
      <c r="E11" s="9"/>
      <c r="F11" s="7">
        <v>0.88830679000000001</v>
      </c>
      <c r="G11" s="7"/>
      <c r="H11" s="7"/>
      <c r="I11" s="7">
        <v>0.97747379000000001</v>
      </c>
      <c r="J11" s="9"/>
      <c r="K11" s="7">
        <v>1.3150353100000001</v>
      </c>
      <c r="L11" s="7"/>
      <c r="M11" s="7"/>
      <c r="N11" s="7"/>
      <c r="O11" s="9"/>
      <c r="P11" s="7">
        <v>0.96120324000000001</v>
      </c>
      <c r="Q11" s="7"/>
      <c r="R11" s="7"/>
      <c r="S11" s="7"/>
    </row>
    <row r="12" spans="1:19" x14ac:dyDescent="0.2">
      <c r="A12" s="7">
        <v>1.4514514000000001</v>
      </c>
      <c r="B12" s="7"/>
      <c r="C12" s="7"/>
      <c r="D12" s="7">
        <v>0.45360117</v>
      </c>
      <c r="E12" s="9"/>
      <c r="F12" s="7">
        <v>0.58282308000000005</v>
      </c>
      <c r="G12" s="7"/>
      <c r="H12" s="7"/>
      <c r="I12" s="7">
        <v>0.53966910999999995</v>
      </c>
      <c r="J12" s="9"/>
      <c r="K12" s="7">
        <v>0.68496469000000004</v>
      </c>
      <c r="L12" s="7"/>
      <c r="M12" s="7"/>
      <c r="N12" s="7"/>
      <c r="O12" s="9"/>
      <c r="P12" s="7">
        <v>1.0387967600000001</v>
      </c>
      <c r="Q12" s="7"/>
      <c r="R12" s="7"/>
      <c r="S12" s="7"/>
    </row>
    <row r="13" spans="1:19" x14ac:dyDescent="0.2">
      <c r="A13" s="7">
        <v>1.3236266699999999</v>
      </c>
      <c r="B13" s="7"/>
      <c r="C13" s="7"/>
      <c r="D13" s="7">
        <v>0.51795849999999999</v>
      </c>
      <c r="E13" s="9"/>
      <c r="F13" s="7">
        <v>1.37663588</v>
      </c>
      <c r="G13" s="7"/>
      <c r="H13" s="7"/>
      <c r="I13" s="7">
        <v>0.48134627000000002</v>
      </c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19" x14ac:dyDescent="0.2">
      <c r="A14" s="7">
        <v>0.94011451000000001</v>
      </c>
      <c r="B14" s="7"/>
      <c r="C14" s="7"/>
      <c r="D14" s="7">
        <v>0.44316271000000002</v>
      </c>
      <c r="E14" s="9"/>
      <c r="F14" s="7">
        <v>0.62336411999999997</v>
      </c>
      <c r="G14" s="7"/>
      <c r="H14" s="7"/>
      <c r="I14" s="7">
        <v>0.41412753000000002</v>
      </c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19" x14ac:dyDescent="0.2">
      <c r="A15" s="7">
        <v>1.0598854900000001</v>
      </c>
      <c r="B15" s="7"/>
      <c r="C15" s="7"/>
      <c r="D15" s="7">
        <v>0.31012213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</row>
    <row r="16" spans="1:19" x14ac:dyDescent="0.2">
      <c r="A16" s="1"/>
      <c r="B16" s="1"/>
      <c r="C16" s="1"/>
      <c r="D16" s="1"/>
    </row>
  </sheetData>
  <mergeCells count="4">
    <mergeCell ref="A3:D3"/>
    <mergeCell ref="F3:I3"/>
    <mergeCell ref="K3:N3"/>
    <mergeCell ref="P3:S3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1F419-D290-764E-AE4E-6DE332389C57}">
  <dimension ref="A1:U10"/>
  <sheetViews>
    <sheetView workbookViewId="0">
      <selection sqref="A1:K4"/>
    </sheetView>
  </sheetViews>
  <sheetFormatPr baseColWidth="10" defaultRowHeight="16" x14ac:dyDescent="0.2"/>
  <sheetData>
    <row r="1" spans="1:21" x14ac:dyDescent="0.2">
      <c r="A1" t="s">
        <v>76</v>
      </c>
    </row>
    <row r="3" spans="1:21" x14ac:dyDescent="0.2">
      <c r="A3" s="20" t="s">
        <v>25</v>
      </c>
      <c r="B3" s="19"/>
      <c r="C3" s="3"/>
      <c r="D3" s="19" t="s">
        <v>75</v>
      </c>
      <c r="E3" s="19"/>
      <c r="G3" s="20" t="s">
        <v>27</v>
      </c>
      <c r="H3" s="20"/>
      <c r="I3" s="4"/>
      <c r="J3" s="20" t="s">
        <v>26</v>
      </c>
      <c r="K3" s="20"/>
      <c r="M3" s="22"/>
      <c r="N3" s="20"/>
      <c r="O3" s="20"/>
      <c r="P3" s="20"/>
      <c r="R3" s="22"/>
      <c r="S3" s="20"/>
      <c r="T3" s="20"/>
      <c r="U3" s="20"/>
    </row>
    <row r="4" spans="1:21" x14ac:dyDescent="0.2">
      <c r="A4" t="s">
        <v>1</v>
      </c>
      <c r="B4" t="s">
        <v>2</v>
      </c>
      <c r="D4" t="s">
        <v>1</v>
      </c>
      <c r="E4" t="s">
        <v>2</v>
      </c>
      <c r="G4" t="s">
        <v>1</v>
      </c>
      <c r="H4" t="s">
        <v>2</v>
      </c>
      <c r="J4" t="s">
        <v>1</v>
      </c>
      <c r="K4" t="s">
        <v>2</v>
      </c>
      <c r="M4" s="8"/>
      <c r="N4" s="8"/>
      <c r="O4" s="8"/>
      <c r="P4" s="8"/>
      <c r="R4" s="8"/>
      <c r="S4" s="8"/>
      <c r="T4" s="8"/>
      <c r="U4" s="8"/>
    </row>
    <row r="5" spans="1:21" x14ac:dyDescent="0.2">
      <c r="A5">
        <v>0.98059431542960318</v>
      </c>
      <c r="B5">
        <v>0.89609792535573907</v>
      </c>
      <c r="D5">
        <v>0.94391399840147139</v>
      </c>
      <c r="E5">
        <v>0.95377926504386956</v>
      </c>
      <c r="G5">
        <v>0.95981910856946362</v>
      </c>
      <c r="H5">
        <v>0.77315760696545988</v>
      </c>
      <c r="J5">
        <v>0.90704086686219032</v>
      </c>
      <c r="K5">
        <v>0.72761110050888145</v>
      </c>
    </row>
    <row r="6" spans="1:21" x14ac:dyDescent="0.2">
      <c r="A6">
        <v>1.0194056845703967</v>
      </c>
      <c r="B6">
        <v>1.861838974403925</v>
      </c>
      <c r="D6">
        <v>1.0560860015985285</v>
      </c>
      <c r="E6">
        <v>1.2743197525310768</v>
      </c>
      <c r="G6">
        <v>1.0401808914305366</v>
      </c>
      <c r="H6">
        <v>0.88260170558229434</v>
      </c>
      <c r="J6">
        <v>1.0929591331378099</v>
      </c>
      <c r="K6">
        <v>1.2219959114261048</v>
      </c>
    </row>
    <row r="7" spans="1:21" x14ac:dyDescent="0.2">
      <c r="A7">
        <v>0.79443580216253251</v>
      </c>
      <c r="B7">
        <v>2.088878099130048</v>
      </c>
      <c r="D7">
        <v>1.3570647755290375</v>
      </c>
      <c r="E7">
        <v>1.3451129522436713</v>
      </c>
      <c r="G7">
        <v>1.3352418610622072</v>
      </c>
      <c r="H7">
        <v>1.4347848732705208</v>
      </c>
      <c r="J7">
        <v>1.0060786815278722</v>
      </c>
      <c r="K7">
        <v>1.1625070441423886</v>
      </c>
    </row>
    <row r="8" spans="1:21" x14ac:dyDescent="0.2">
      <c r="A8">
        <v>1.707638442521956</v>
      </c>
      <c r="B8">
        <v>0.84264831665782369</v>
      </c>
      <c r="D8">
        <v>1.0639936828159775</v>
      </c>
      <c r="E8">
        <v>1.0573768053971524</v>
      </c>
      <c r="G8">
        <v>0.97407251988543575</v>
      </c>
      <c r="H8">
        <v>1.0905841477476486</v>
      </c>
      <c r="J8">
        <v>1.2849775348805532</v>
      </c>
      <c r="K8">
        <v>1.262027316030139</v>
      </c>
    </row>
    <row r="9" spans="1:21" x14ac:dyDescent="0.2">
      <c r="A9">
        <v>0.4979257553155112</v>
      </c>
      <c r="B9">
        <v>0.50944649740911796</v>
      </c>
      <c r="D9">
        <v>0.57894154165498501</v>
      </c>
      <c r="E9">
        <v>0.2309239294914833</v>
      </c>
      <c r="G9">
        <v>0.6906856190523567</v>
      </c>
      <c r="H9">
        <v>0.71951720515826789</v>
      </c>
      <c r="J9">
        <v>0.70894378359157462</v>
      </c>
      <c r="K9">
        <v>0.68242534655677956</v>
      </c>
    </row>
    <row r="10" spans="1:21" x14ac:dyDescent="0.2">
      <c r="B10">
        <v>1.8251341981896987</v>
      </c>
      <c r="E10">
        <v>0.56939020695763032</v>
      </c>
      <c r="H10">
        <v>0.63292264462776437</v>
      </c>
      <c r="K10">
        <v>0.38816532093784906</v>
      </c>
    </row>
  </sheetData>
  <mergeCells count="6">
    <mergeCell ref="M3:P3"/>
    <mergeCell ref="R3:U3"/>
    <mergeCell ref="A3:B3"/>
    <mergeCell ref="D3:E3"/>
    <mergeCell ref="G3:H3"/>
    <mergeCell ref="J3:K3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2FA44-9AA2-D646-9849-76A475482A37}">
  <dimension ref="A1:K7"/>
  <sheetViews>
    <sheetView workbookViewId="0">
      <selection activeCell="A2" sqref="A2"/>
    </sheetView>
  </sheetViews>
  <sheetFormatPr baseColWidth="10" defaultRowHeight="16" x14ac:dyDescent="0.2"/>
  <sheetData>
    <row r="1" spans="1:11" x14ac:dyDescent="0.2">
      <c r="A1" t="s">
        <v>106</v>
      </c>
    </row>
    <row r="3" spans="1:11" x14ac:dyDescent="0.2">
      <c r="A3" s="20" t="s">
        <v>25</v>
      </c>
      <c r="B3" s="19"/>
      <c r="C3" s="3"/>
      <c r="D3" s="19" t="s">
        <v>75</v>
      </c>
      <c r="E3" s="19"/>
      <c r="G3" s="20" t="s">
        <v>27</v>
      </c>
      <c r="H3" s="20"/>
      <c r="I3" s="4"/>
      <c r="J3" s="20" t="s">
        <v>26</v>
      </c>
      <c r="K3" s="20"/>
    </row>
    <row r="4" spans="1:11" x14ac:dyDescent="0.2">
      <c r="A4" t="s">
        <v>1</v>
      </c>
      <c r="B4" t="s">
        <v>2</v>
      </c>
      <c r="D4" t="s">
        <v>1</v>
      </c>
      <c r="E4" t="s">
        <v>2</v>
      </c>
      <c r="G4" t="s">
        <v>1</v>
      </c>
      <c r="H4" t="s">
        <v>2</v>
      </c>
      <c r="J4" t="s">
        <v>1</v>
      </c>
      <c r="K4" t="s">
        <v>2</v>
      </c>
    </row>
    <row r="5" spans="1:11" x14ac:dyDescent="0.2">
      <c r="A5">
        <v>1.1137827139200718</v>
      </c>
      <c r="B5">
        <v>0.24938866628613701</v>
      </c>
      <c r="D5">
        <v>1.4443048829276885</v>
      </c>
      <c r="E5">
        <v>0.45957598499616981</v>
      </c>
      <c r="G5">
        <v>1.3903305659299396</v>
      </c>
      <c r="H5">
        <v>0.49531833813773224</v>
      </c>
      <c r="J5">
        <v>1.1676684389893379</v>
      </c>
      <c r="K5">
        <v>0.75347454432200978</v>
      </c>
    </row>
    <row r="6" spans="1:11" x14ac:dyDescent="0.2">
      <c r="A6">
        <v>0.94899198459205714</v>
      </c>
      <c r="B6">
        <v>0.35464998878200443</v>
      </c>
      <c r="D6">
        <v>1.0772665909143493</v>
      </c>
      <c r="E6">
        <v>0.52937989783762196</v>
      </c>
      <c r="G6">
        <v>1.0788003837464597</v>
      </c>
      <c r="H6">
        <v>0.69903080541111995</v>
      </c>
      <c r="J6">
        <v>0.9237860575014516</v>
      </c>
      <c r="K6">
        <v>1.1016230697058169</v>
      </c>
    </row>
    <row r="7" spans="1:11" x14ac:dyDescent="0.2">
      <c r="A7">
        <v>0.9372253014878712</v>
      </c>
      <c r="B7">
        <v>0.34711071533393051</v>
      </c>
      <c r="D7">
        <v>0.47842852615796189</v>
      </c>
      <c r="E7">
        <v>0.3383000551593795</v>
      </c>
      <c r="G7">
        <v>0.53086905032360043</v>
      </c>
      <c r="H7">
        <v>0.52756762524169254</v>
      </c>
      <c r="J7">
        <v>0.90854550350921037</v>
      </c>
      <c r="K7">
        <v>0.93733111360033483</v>
      </c>
    </row>
  </sheetData>
  <mergeCells count="4">
    <mergeCell ref="A3:B3"/>
    <mergeCell ref="D3:E3"/>
    <mergeCell ref="G3:H3"/>
    <mergeCell ref="J3:K3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D8283-EC84-B040-9F4E-436D9909A2FA}">
  <dimension ref="A1:E10"/>
  <sheetViews>
    <sheetView workbookViewId="0">
      <selection activeCell="A2" sqref="A2"/>
    </sheetView>
  </sheetViews>
  <sheetFormatPr baseColWidth="10" defaultRowHeight="16" x14ac:dyDescent="0.2"/>
  <sheetData>
    <row r="1" spans="1:5" x14ac:dyDescent="0.2">
      <c r="A1" t="s">
        <v>107</v>
      </c>
    </row>
    <row r="3" spans="1:5" x14ac:dyDescent="0.2">
      <c r="A3" s="20" t="s">
        <v>25</v>
      </c>
      <c r="B3" s="19"/>
      <c r="C3" s="3"/>
      <c r="D3" s="19" t="s">
        <v>75</v>
      </c>
      <c r="E3" s="19"/>
    </row>
    <row r="4" spans="1:5" x14ac:dyDescent="0.2">
      <c r="A4" t="s">
        <v>1</v>
      </c>
      <c r="B4" t="s">
        <v>2</v>
      </c>
      <c r="D4" t="s">
        <v>1</v>
      </c>
      <c r="E4" t="s">
        <v>2</v>
      </c>
    </row>
    <row r="5" spans="1:5" x14ac:dyDescent="0.2">
      <c r="A5" s="7">
        <v>1.650748109</v>
      </c>
      <c r="B5" s="7">
        <v>0.377124075</v>
      </c>
      <c r="C5" s="9"/>
      <c r="D5" s="7">
        <v>0.34588722199999999</v>
      </c>
      <c r="E5" s="7">
        <v>0.50012915800000002</v>
      </c>
    </row>
    <row r="6" spans="1:5" x14ac:dyDescent="0.2">
      <c r="A6" s="7">
        <v>0.92737109100000004</v>
      </c>
      <c r="B6" s="7">
        <v>0.51437864700000002</v>
      </c>
      <c r="C6" s="9"/>
      <c r="D6" s="7">
        <v>1.4402638409999999</v>
      </c>
      <c r="E6" s="7">
        <v>0.47891884899999998</v>
      </c>
    </row>
    <row r="7" spans="1:5" x14ac:dyDescent="0.2">
      <c r="A7" s="7">
        <v>0.98925497900000003</v>
      </c>
      <c r="B7" s="7">
        <v>0.490211758</v>
      </c>
      <c r="C7" s="9"/>
      <c r="D7" s="7">
        <v>1.3533516839999999</v>
      </c>
      <c r="E7" s="7">
        <v>1.158655054</v>
      </c>
    </row>
    <row r="8" spans="1:5" x14ac:dyDescent="0.2">
      <c r="A8" s="7">
        <v>0.87954461100000003</v>
      </c>
      <c r="B8" s="7">
        <v>0.99415956100000002</v>
      </c>
      <c r="C8" s="9"/>
      <c r="D8" s="7">
        <v>1.2879178929999999</v>
      </c>
      <c r="E8" s="7">
        <v>1.4144684080000001</v>
      </c>
    </row>
    <row r="9" spans="1:5" x14ac:dyDescent="0.2">
      <c r="A9" s="7">
        <v>0.95787678399999998</v>
      </c>
      <c r="B9" s="7">
        <v>0.76079420399999997</v>
      </c>
      <c r="C9" s="9"/>
      <c r="D9" s="7">
        <v>1.3039051749999999</v>
      </c>
      <c r="E9" s="7">
        <v>0.97322286599999996</v>
      </c>
    </row>
    <row r="10" spans="1:5" x14ac:dyDescent="0.2">
      <c r="A10" s="7">
        <v>0.59520442600000001</v>
      </c>
      <c r="B10" s="7">
        <v>0.95207226899999997</v>
      </c>
      <c r="C10" s="9"/>
      <c r="D10" s="7">
        <v>0.26867418599999998</v>
      </c>
      <c r="E10" s="7">
        <v>1.1989782229999999</v>
      </c>
    </row>
  </sheetData>
  <mergeCells count="2">
    <mergeCell ref="A3:B3"/>
    <mergeCell ref="D3:E3"/>
  </mergeCell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A898E-B1E7-5B44-8E9A-945D0E2C7D3E}">
  <dimension ref="A1:B6"/>
  <sheetViews>
    <sheetView workbookViewId="0">
      <selection activeCell="F10" sqref="F10"/>
    </sheetView>
  </sheetViews>
  <sheetFormatPr baseColWidth="10" defaultRowHeight="16" x14ac:dyDescent="0.2"/>
  <sheetData>
    <row r="1" spans="1:2" x14ac:dyDescent="0.2">
      <c r="A1" t="s">
        <v>108</v>
      </c>
    </row>
    <row r="3" spans="1:2" x14ac:dyDescent="0.2">
      <c r="A3" t="s">
        <v>8</v>
      </c>
      <c r="B3" s="6" t="s">
        <v>77</v>
      </c>
    </row>
    <row r="4" spans="1:2" x14ac:dyDescent="0.2">
      <c r="A4">
        <v>40.200000000000003</v>
      </c>
      <c r="B4">
        <v>53.1</v>
      </c>
    </row>
    <row r="5" spans="1:2" x14ac:dyDescent="0.2">
      <c r="A5">
        <v>37.1</v>
      </c>
      <c r="B5">
        <v>51.1</v>
      </c>
    </row>
    <row r="6" spans="1:2" x14ac:dyDescent="0.2">
      <c r="A6">
        <v>39.9</v>
      </c>
      <c r="B6">
        <v>51.1</v>
      </c>
    </row>
  </sheetData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92735-8F4B-E141-97EF-DF98C322A47B}">
  <dimension ref="A1:B7"/>
  <sheetViews>
    <sheetView workbookViewId="0">
      <selection activeCell="A2" sqref="A2"/>
    </sheetView>
  </sheetViews>
  <sheetFormatPr baseColWidth="10" defaultRowHeight="16" x14ac:dyDescent="0.2"/>
  <sheetData>
    <row r="1" spans="1:2" x14ac:dyDescent="0.2">
      <c r="A1" t="s">
        <v>109</v>
      </c>
    </row>
    <row r="3" spans="1:2" x14ac:dyDescent="0.2">
      <c r="A3" t="s">
        <v>8</v>
      </c>
      <c r="B3" s="6" t="s">
        <v>77</v>
      </c>
    </row>
    <row r="4" spans="1:2" x14ac:dyDescent="0.2">
      <c r="A4">
        <v>33.200000000000003</v>
      </c>
      <c r="B4">
        <v>60</v>
      </c>
    </row>
    <row r="5" spans="1:2" x14ac:dyDescent="0.2">
      <c r="A5">
        <v>39.6</v>
      </c>
      <c r="B5">
        <v>52.3</v>
      </c>
    </row>
    <row r="6" spans="1:2" x14ac:dyDescent="0.2">
      <c r="A6">
        <v>40.4</v>
      </c>
      <c r="B6">
        <v>52.9</v>
      </c>
    </row>
    <row r="7" spans="1:2" x14ac:dyDescent="0.2">
      <c r="A7">
        <v>35.200000000000003</v>
      </c>
      <c r="B7">
        <v>49.5</v>
      </c>
    </row>
  </sheetData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A3ADB-EAA3-774F-85BF-263CCBBEE1CA}">
  <dimension ref="A1:B9"/>
  <sheetViews>
    <sheetView workbookViewId="0">
      <selection activeCell="F7" sqref="F7"/>
    </sheetView>
  </sheetViews>
  <sheetFormatPr baseColWidth="10" defaultRowHeight="16" x14ac:dyDescent="0.2"/>
  <sheetData>
    <row r="1" spans="1:2" x14ac:dyDescent="0.2">
      <c r="A1" t="s">
        <v>110</v>
      </c>
    </row>
    <row r="3" spans="1:2" x14ac:dyDescent="0.2">
      <c r="A3" t="s">
        <v>1</v>
      </c>
      <c r="B3" t="s">
        <v>2</v>
      </c>
    </row>
    <row r="4" spans="1:2" x14ac:dyDescent="0.2">
      <c r="A4">
        <v>0.9151479735554513</v>
      </c>
      <c r="B4">
        <v>1.4887246498055438</v>
      </c>
    </row>
    <row r="5" spans="1:2" x14ac:dyDescent="0.2">
      <c r="A5">
        <v>0.61560503728335059</v>
      </c>
      <c r="B5">
        <v>1.4440062052982185</v>
      </c>
    </row>
    <row r="6" spans="1:2" x14ac:dyDescent="0.2">
      <c r="A6">
        <v>1.4692469891611983</v>
      </c>
      <c r="B6">
        <v>1.2623193524116125</v>
      </c>
    </row>
    <row r="7" spans="1:2" x14ac:dyDescent="0.2">
      <c r="A7">
        <v>1.0626977372316651</v>
      </c>
      <c r="B7">
        <v>0.75876829898456666</v>
      </c>
    </row>
    <row r="8" spans="1:2" x14ac:dyDescent="0.2">
      <c r="A8">
        <v>0.68573891917958318</v>
      </c>
      <c r="B8">
        <v>1.1116720984696444</v>
      </c>
    </row>
    <row r="9" spans="1:2" x14ac:dyDescent="0.2">
      <c r="A9">
        <v>1.2515633435887517</v>
      </c>
      <c r="B9">
        <v>0.66421919017795461</v>
      </c>
    </row>
  </sheetData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A9342-C816-0147-800B-CE485DC06986}">
  <dimension ref="A1:B9"/>
  <sheetViews>
    <sheetView workbookViewId="0">
      <selection activeCell="A2" sqref="A2"/>
    </sheetView>
  </sheetViews>
  <sheetFormatPr baseColWidth="10" defaultRowHeight="16" x14ac:dyDescent="0.2"/>
  <sheetData>
    <row r="1" spans="1:2" x14ac:dyDescent="0.2">
      <c r="A1" t="s">
        <v>111</v>
      </c>
    </row>
    <row r="3" spans="1:2" x14ac:dyDescent="0.2">
      <c r="A3" t="s">
        <v>1</v>
      </c>
      <c r="B3" t="s">
        <v>2</v>
      </c>
    </row>
    <row r="4" spans="1:2" x14ac:dyDescent="0.2">
      <c r="A4">
        <v>0.98948344416038636</v>
      </c>
      <c r="B4">
        <v>0.78935570744879491</v>
      </c>
    </row>
    <row r="5" spans="1:2" x14ac:dyDescent="0.2">
      <c r="A5">
        <v>0.49611534075913682</v>
      </c>
      <c r="B5">
        <v>0.87645229552680426</v>
      </c>
    </row>
    <row r="6" spans="1:2" x14ac:dyDescent="0.2">
      <c r="A6">
        <v>1.5144012150804764</v>
      </c>
      <c r="B6">
        <v>1.0451771385902611</v>
      </c>
    </row>
    <row r="7" spans="1:2" x14ac:dyDescent="0.2">
      <c r="A7">
        <v>0.97069108702401696</v>
      </c>
      <c r="B7">
        <v>2.0154250740115232</v>
      </c>
    </row>
    <row r="8" spans="1:2" x14ac:dyDescent="0.2">
      <c r="A8">
        <v>0.79723897689748058</v>
      </c>
      <c r="B8">
        <v>1.1591635621454981</v>
      </c>
    </row>
    <row r="9" spans="1:2" x14ac:dyDescent="0.2">
      <c r="A9">
        <v>1.2320699360785026</v>
      </c>
      <c r="B9">
        <v>0.89507727787484914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B82D8-0ABF-6B44-B173-C82F50568DE2}">
  <dimension ref="A1:B15"/>
  <sheetViews>
    <sheetView workbookViewId="0">
      <selection activeCell="A2" sqref="A2"/>
    </sheetView>
  </sheetViews>
  <sheetFormatPr baseColWidth="10" defaultRowHeight="16" x14ac:dyDescent="0.2"/>
  <sheetData>
    <row r="1" spans="1:2" x14ac:dyDescent="0.2">
      <c r="A1" t="s">
        <v>7</v>
      </c>
    </row>
    <row r="3" spans="1:2" x14ac:dyDescent="0.2">
      <c r="A3" t="s">
        <v>1</v>
      </c>
      <c r="B3" t="s">
        <v>2</v>
      </c>
    </row>
    <row r="4" spans="1:2" x14ac:dyDescent="0.2">
      <c r="A4">
        <v>18.600000000000001</v>
      </c>
      <c r="B4">
        <v>24.2</v>
      </c>
    </row>
    <row r="5" spans="1:2" x14ac:dyDescent="0.2">
      <c r="A5">
        <v>13.8</v>
      </c>
      <c r="B5">
        <v>25.9</v>
      </c>
    </row>
    <row r="6" spans="1:2" x14ac:dyDescent="0.2">
      <c r="A6">
        <v>10.199999999999999</v>
      </c>
      <c r="B6">
        <v>21.1</v>
      </c>
    </row>
    <row r="7" spans="1:2" x14ac:dyDescent="0.2">
      <c r="A7">
        <v>12.6</v>
      </c>
      <c r="B7">
        <v>17.5</v>
      </c>
    </row>
    <row r="8" spans="1:2" x14ac:dyDescent="0.2">
      <c r="A8">
        <v>14</v>
      </c>
      <c r="B8">
        <v>16.399999999999999</v>
      </c>
    </row>
    <row r="9" spans="1:2" x14ac:dyDescent="0.2">
      <c r="A9">
        <v>16</v>
      </c>
      <c r="B9">
        <v>15.7</v>
      </c>
    </row>
    <row r="10" spans="1:2" x14ac:dyDescent="0.2">
      <c r="A10">
        <v>12.6</v>
      </c>
      <c r="B10">
        <v>17.399999999999999</v>
      </c>
    </row>
    <row r="11" spans="1:2" x14ac:dyDescent="0.2">
      <c r="A11">
        <v>14.7</v>
      </c>
      <c r="B11">
        <v>13.2</v>
      </c>
    </row>
    <row r="12" spans="1:2" x14ac:dyDescent="0.2">
      <c r="A12">
        <v>15.9</v>
      </c>
      <c r="B12">
        <v>14.3</v>
      </c>
    </row>
    <row r="13" spans="1:2" x14ac:dyDescent="0.2">
      <c r="A13">
        <v>15.4</v>
      </c>
      <c r="B13">
        <v>14.7</v>
      </c>
    </row>
    <row r="14" spans="1:2" x14ac:dyDescent="0.2">
      <c r="A14">
        <v>13.5</v>
      </c>
      <c r="B14">
        <v>21.7</v>
      </c>
    </row>
    <row r="15" spans="1:2" x14ac:dyDescent="0.2">
      <c r="B15">
        <v>22.5</v>
      </c>
    </row>
  </sheetData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246E4-AF31-294E-B5FC-6A4A530BDAEF}">
  <dimension ref="A1:B9"/>
  <sheetViews>
    <sheetView workbookViewId="0">
      <selection activeCell="A2" sqref="A2"/>
    </sheetView>
  </sheetViews>
  <sheetFormatPr baseColWidth="10" defaultRowHeight="16" x14ac:dyDescent="0.2"/>
  <sheetData>
    <row r="1" spans="1:2" x14ac:dyDescent="0.2">
      <c r="A1" t="s">
        <v>112</v>
      </c>
    </row>
    <row r="3" spans="1:2" x14ac:dyDescent="0.2">
      <c r="A3" t="s">
        <v>1</v>
      </c>
      <c r="B3" t="s">
        <v>2</v>
      </c>
    </row>
    <row r="4" spans="1:2" x14ac:dyDescent="0.2">
      <c r="A4">
        <v>1.1432277251104082</v>
      </c>
      <c r="B4">
        <v>0.69212897602660584</v>
      </c>
    </row>
    <row r="5" spans="1:2" x14ac:dyDescent="0.2">
      <c r="A5">
        <v>0.79010309052200711</v>
      </c>
      <c r="B5">
        <v>0.79229676110808567</v>
      </c>
    </row>
    <row r="6" spans="1:2" x14ac:dyDescent="0.2">
      <c r="A6">
        <v>1.0666691843675846</v>
      </c>
      <c r="B6">
        <v>0.62119271234191931</v>
      </c>
    </row>
    <row r="7" spans="1:2" x14ac:dyDescent="0.2">
      <c r="A7">
        <v>0.74675432979486178</v>
      </c>
      <c r="B7">
        <v>1.5112115179673029</v>
      </c>
    </row>
    <row r="8" spans="1:2" x14ac:dyDescent="0.2">
      <c r="A8">
        <v>1.0025718295146866</v>
      </c>
      <c r="B8">
        <v>1.3137635122902573</v>
      </c>
    </row>
    <row r="9" spans="1:2" x14ac:dyDescent="0.2">
      <c r="A9">
        <v>1.2506738406904518</v>
      </c>
      <c r="B9">
        <v>1.2428960167912757</v>
      </c>
    </row>
  </sheetData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8B48E-5D1A-BB41-81D4-79822FD0BB1B}">
  <dimension ref="A1:B9"/>
  <sheetViews>
    <sheetView workbookViewId="0">
      <selection activeCell="A2" sqref="A2"/>
    </sheetView>
  </sheetViews>
  <sheetFormatPr baseColWidth="10" defaultRowHeight="16" x14ac:dyDescent="0.2"/>
  <sheetData>
    <row r="1" spans="1:2" x14ac:dyDescent="0.2">
      <c r="A1" t="s">
        <v>113</v>
      </c>
    </row>
    <row r="3" spans="1:2" x14ac:dyDescent="0.2">
      <c r="A3" t="s">
        <v>1</v>
      </c>
      <c r="B3" t="s">
        <v>2</v>
      </c>
    </row>
    <row r="4" spans="1:2" x14ac:dyDescent="0.2">
      <c r="A4">
        <v>0.3536582764595963</v>
      </c>
      <c r="B4">
        <v>0.96221282201552316</v>
      </c>
    </row>
    <row r="5" spans="1:2" x14ac:dyDescent="0.2">
      <c r="A5">
        <v>1.14585772964398</v>
      </c>
      <c r="B5">
        <v>1.6545374297480671</v>
      </c>
    </row>
    <row r="6" spans="1:2" x14ac:dyDescent="0.2">
      <c r="A6">
        <v>1.5004839938964234</v>
      </c>
      <c r="B6">
        <v>1.4635052583816839</v>
      </c>
    </row>
    <row r="7" spans="1:2" x14ac:dyDescent="0.2">
      <c r="A7">
        <v>0.88957394748041907</v>
      </c>
      <c r="B7">
        <v>1.0914049123200917</v>
      </c>
    </row>
    <row r="8" spans="1:2" x14ac:dyDescent="0.2">
      <c r="A8">
        <v>0.92928075925035258</v>
      </c>
      <c r="B8">
        <v>1.5445498584672175</v>
      </c>
    </row>
    <row r="9" spans="1:2" x14ac:dyDescent="0.2">
      <c r="A9">
        <v>1.1811452932692279</v>
      </c>
      <c r="B9">
        <v>0.98090576015614406</v>
      </c>
    </row>
  </sheetData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4944D-A53B-2945-8D61-4BB67AE39831}">
  <dimension ref="A1:AS32"/>
  <sheetViews>
    <sheetView workbookViewId="0">
      <selection activeCell="N28" sqref="N28"/>
    </sheetView>
  </sheetViews>
  <sheetFormatPr baseColWidth="10" defaultRowHeight="16" x14ac:dyDescent="0.2"/>
  <cols>
    <col min="11" max="11" width="12.33203125" customWidth="1"/>
    <col min="14" max="14" width="12.1640625" customWidth="1"/>
  </cols>
  <sheetData>
    <row r="1" spans="1:40" x14ac:dyDescent="0.2">
      <c r="A1" t="s">
        <v>87</v>
      </c>
    </row>
    <row r="3" spans="1:40" x14ac:dyDescent="0.2">
      <c r="A3" s="19" t="s">
        <v>93</v>
      </c>
      <c r="B3" s="19"/>
      <c r="D3" s="23" t="s">
        <v>94</v>
      </c>
      <c r="E3" s="23"/>
      <c r="F3" s="3"/>
      <c r="G3" s="19" t="s">
        <v>78</v>
      </c>
      <c r="H3" s="23"/>
      <c r="I3" s="3"/>
      <c r="J3" s="19" t="s">
        <v>79</v>
      </c>
      <c r="K3" s="23"/>
      <c r="L3" s="3"/>
      <c r="M3" s="19" t="s">
        <v>80</v>
      </c>
      <c r="N3" s="23"/>
      <c r="O3" s="3"/>
      <c r="P3" s="19" t="s">
        <v>81</v>
      </c>
      <c r="Q3" s="23"/>
      <c r="R3" s="3"/>
      <c r="S3" s="19" t="s">
        <v>82</v>
      </c>
      <c r="T3" s="23"/>
      <c r="U3" s="3"/>
      <c r="V3" s="19" t="s">
        <v>96</v>
      </c>
      <c r="W3" s="19"/>
      <c r="X3" s="3"/>
      <c r="Y3" s="19" t="s">
        <v>83</v>
      </c>
      <c r="Z3" s="23"/>
      <c r="AA3" s="3"/>
      <c r="AB3" s="19" t="s">
        <v>84</v>
      </c>
      <c r="AC3" s="23"/>
      <c r="AD3" s="3"/>
      <c r="AE3" s="19" t="s">
        <v>85</v>
      </c>
      <c r="AF3" s="23"/>
      <c r="AG3" s="3"/>
      <c r="AH3" s="19" t="s">
        <v>95</v>
      </c>
      <c r="AI3" s="19"/>
      <c r="AJ3" s="3"/>
      <c r="AK3" s="19" t="s">
        <v>86</v>
      </c>
      <c r="AL3" s="23"/>
      <c r="AM3" s="3"/>
      <c r="AN3" s="3"/>
    </row>
    <row r="4" spans="1:40" x14ac:dyDescent="0.2">
      <c r="A4" s="3" t="s">
        <v>1</v>
      </c>
      <c r="B4" s="3" t="s">
        <v>2</v>
      </c>
      <c r="D4" s="3" t="s">
        <v>1</v>
      </c>
      <c r="E4" s="3" t="s">
        <v>2</v>
      </c>
      <c r="G4" s="3" t="s">
        <v>1</v>
      </c>
      <c r="H4" s="3" t="s">
        <v>2</v>
      </c>
      <c r="J4" s="3" t="s">
        <v>1</v>
      </c>
      <c r="K4" s="3" t="s">
        <v>2</v>
      </c>
      <c r="M4" s="3" t="s">
        <v>1</v>
      </c>
      <c r="N4" s="3" t="s">
        <v>2</v>
      </c>
      <c r="P4" s="3" t="s">
        <v>1</v>
      </c>
      <c r="Q4" s="3" t="s">
        <v>2</v>
      </c>
      <c r="S4" s="3" t="s">
        <v>1</v>
      </c>
      <c r="T4" s="3" t="s">
        <v>2</v>
      </c>
      <c r="U4" s="3"/>
      <c r="V4" s="3" t="s">
        <v>1</v>
      </c>
      <c r="W4" s="3" t="s">
        <v>2</v>
      </c>
      <c r="X4" s="3"/>
      <c r="Y4" s="3" t="s">
        <v>1</v>
      </c>
      <c r="Z4" s="3" t="s">
        <v>2</v>
      </c>
      <c r="AA4" s="3"/>
      <c r="AB4" s="3" t="s">
        <v>1</v>
      </c>
      <c r="AC4" s="3" t="s">
        <v>2</v>
      </c>
      <c r="AD4" s="3"/>
      <c r="AE4" s="3" t="s">
        <v>1</v>
      </c>
      <c r="AF4" s="3" t="s">
        <v>2</v>
      </c>
      <c r="AG4" s="3"/>
      <c r="AH4" s="3" t="s">
        <v>1</v>
      </c>
      <c r="AI4" s="3" t="s">
        <v>2</v>
      </c>
      <c r="AJ4" s="3"/>
      <c r="AK4" s="3" t="s">
        <v>1</v>
      </c>
      <c r="AL4" s="3" t="s">
        <v>2</v>
      </c>
      <c r="AM4" s="3"/>
      <c r="AN4" s="3"/>
    </row>
    <row r="5" spans="1:40" x14ac:dyDescent="0.2">
      <c r="A5" s="18">
        <v>53.859076000000002</v>
      </c>
      <c r="B5" s="18">
        <v>56.221004000000001</v>
      </c>
      <c r="D5" s="18">
        <v>27.142133999999999</v>
      </c>
      <c r="E5" s="18">
        <v>28.669604</v>
      </c>
      <c r="G5" s="18">
        <v>0.90357100000000001</v>
      </c>
      <c r="H5" s="18">
        <v>1.1625000000000001</v>
      </c>
      <c r="J5" s="18">
        <v>3.5428570000000001</v>
      </c>
      <c r="K5" s="18">
        <v>3.546875</v>
      </c>
      <c r="M5" s="18">
        <v>2.5812499999999998</v>
      </c>
      <c r="N5" s="18">
        <v>2.5299999999999998</v>
      </c>
      <c r="P5" s="18">
        <v>1.2281249999999999</v>
      </c>
      <c r="Q5" s="18">
        <v>1.2</v>
      </c>
      <c r="S5" s="18">
        <v>462</v>
      </c>
      <c r="T5" s="18">
        <v>466</v>
      </c>
      <c r="U5" s="18"/>
      <c r="V5" s="18">
        <v>95</v>
      </c>
      <c r="W5" s="18">
        <v>126</v>
      </c>
      <c r="X5" s="18"/>
      <c r="Y5" s="18">
        <v>-6379</v>
      </c>
      <c r="Z5" s="18">
        <v>-5429</v>
      </c>
      <c r="AA5" s="18"/>
      <c r="AB5" s="18">
        <v>6770</v>
      </c>
      <c r="AC5" s="18">
        <v>4820</v>
      </c>
      <c r="AD5" s="18"/>
      <c r="AE5" s="18">
        <v>2.77</v>
      </c>
      <c r="AF5" s="18">
        <v>1.8</v>
      </c>
      <c r="AG5" s="18"/>
      <c r="AH5" s="18">
        <v>0.19800000000000001</v>
      </c>
      <c r="AI5" s="18">
        <v>2.1433333299999999</v>
      </c>
      <c r="AJ5" s="18"/>
      <c r="AK5" s="18">
        <v>55.4</v>
      </c>
      <c r="AL5" s="18">
        <v>14.2666667</v>
      </c>
      <c r="AM5" s="18"/>
      <c r="AN5" s="18"/>
    </row>
    <row r="6" spans="1:40" x14ac:dyDescent="0.2">
      <c r="A6" s="18">
        <v>57.595317000000001</v>
      </c>
      <c r="B6" s="18">
        <v>63.495744999999999</v>
      </c>
      <c r="D6" s="18">
        <v>29.697987000000001</v>
      </c>
      <c r="E6" s="18">
        <v>33.377167999999998</v>
      </c>
      <c r="G6" s="18">
        <v>0.84285699999999997</v>
      </c>
      <c r="H6" s="18">
        <v>1.0218750000000001</v>
      </c>
      <c r="J6" s="18">
        <v>3.7250000000000001</v>
      </c>
      <c r="K6" s="18">
        <v>3.1687500000000002</v>
      </c>
      <c r="M6" s="18">
        <v>2.6187499999999999</v>
      </c>
      <c r="N6" s="18">
        <v>2.1111110000000002</v>
      </c>
      <c r="P6" s="18">
        <v>1.2593749999999999</v>
      </c>
      <c r="Q6" s="18">
        <v>1.375</v>
      </c>
      <c r="S6" s="18">
        <v>529</v>
      </c>
      <c r="T6" s="18">
        <v>500</v>
      </c>
      <c r="U6" s="18"/>
      <c r="V6" s="18">
        <v>92</v>
      </c>
      <c r="W6" s="18">
        <v>119</v>
      </c>
      <c r="X6" s="18"/>
      <c r="Y6" s="18">
        <v>-6894</v>
      </c>
      <c r="Z6" s="18">
        <v>-6621</v>
      </c>
      <c r="AA6" s="18"/>
      <c r="AB6" s="18">
        <v>7710</v>
      </c>
      <c r="AC6" s="18">
        <v>7186</v>
      </c>
      <c r="AD6" s="18"/>
      <c r="AE6" s="18">
        <v>2.0533333300000001</v>
      </c>
      <c r="AF6" s="18">
        <v>4.83</v>
      </c>
      <c r="AG6" s="18"/>
      <c r="AH6" s="18">
        <v>0.36433333000000001</v>
      </c>
      <c r="AI6" s="18">
        <v>1.7150000000000001</v>
      </c>
      <c r="AJ6" s="18"/>
      <c r="AK6" s="18">
        <v>32.366666700000003</v>
      </c>
      <c r="AL6" s="18">
        <v>26.4</v>
      </c>
      <c r="AM6" s="18"/>
      <c r="AN6" s="18"/>
    </row>
    <row r="7" spans="1:40" x14ac:dyDescent="0.2">
      <c r="A7" s="18">
        <v>67.584635000000006</v>
      </c>
      <c r="B7" s="18">
        <v>62.726379999999999</v>
      </c>
      <c r="D7" s="18">
        <v>36.637928000000002</v>
      </c>
      <c r="E7" s="18">
        <v>32.856827000000003</v>
      </c>
      <c r="G7" s="18">
        <v>0.77142900000000003</v>
      </c>
      <c r="H7" s="18">
        <v>0.88749999999999996</v>
      </c>
      <c r="J7" s="18">
        <v>3.4178570000000001</v>
      </c>
      <c r="K7" s="18">
        <v>3.2062499999999998</v>
      </c>
      <c r="M7" s="18">
        <v>2.1656249999999999</v>
      </c>
      <c r="N7" s="18">
        <v>2.1527780000000001</v>
      </c>
      <c r="P7" s="18">
        <v>1.1468750000000001</v>
      </c>
      <c r="Q7" s="18">
        <v>1.286111</v>
      </c>
      <c r="S7" s="18">
        <v>458</v>
      </c>
      <c r="T7" s="18">
        <v>504</v>
      </c>
      <c r="U7" s="18"/>
      <c r="V7" s="18">
        <v>98</v>
      </c>
      <c r="W7" s="18">
        <v>118</v>
      </c>
      <c r="X7" s="18"/>
      <c r="Y7" s="18">
        <v>-6936</v>
      </c>
      <c r="Z7" s="18">
        <v>-6282</v>
      </c>
      <c r="AA7" s="18"/>
      <c r="AB7" s="18">
        <v>6939</v>
      </c>
      <c r="AC7" s="18">
        <v>7516</v>
      </c>
      <c r="AD7" s="18"/>
      <c r="AE7" s="18">
        <v>3.7650000000000001</v>
      </c>
      <c r="AF7" s="18">
        <v>2.6225000000000001</v>
      </c>
      <c r="AG7" s="18"/>
      <c r="AH7" s="18">
        <v>0.316</v>
      </c>
      <c r="AI7" s="18">
        <v>0.378</v>
      </c>
      <c r="AJ7" s="18"/>
      <c r="AK7" s="18">
        <v>52.2</v>
      </c>
      <c r="AL7" s="18">
        <v>59.174999999999997</v>
      </c>
      <c r="AM7" s="18"/>
      <c r="AN7" s="18"/>
    </row>
    <row r="8" spans="1:40" x14ac:dyDescent="0.2">
      <c r="A8" s="18">
        <v>59.453336999999998</v>
      </c>
      <c r="B8" s="18">
        <v>63.385939</v>
      </c>
      <c r="D8" s="18">
        <v>30.788929</v>
      </c>
      <c r="E8" s="18">
        <v>33.365385000000003</v>
      </c>
      <c r="G8" s="18">
        <v>0.7</v>
      </c>
      <c r="H8" s="18">
        <v>0.69285699999999995</v>
      </c>
      <c r="J8" s="18">
        <v>3.4857140000000002</v>
      </c>
      <c r="K8" s="18">
        <v>3.25</v>
      </c>
      <c r="M8" s="18">
        <v>2.4125000000000001</v>
      </c>
      <c r="N8" s="18">
        <v>2.1656249999999999</v>
      </c>
      <c r="P8" s="18">
        <v>1.215625</v>
      </c>
      <c r="Q8" s="18">
        <v>1.48125</v>
      </c>
      <c r="S8" s="18">
        <v>449</v>
      </c>
      <c r="T8" s="18">
        <v>443</v>
      </c>
      <c r="U8" s="18"/>
      <c r="V8" s="18">
        <v>94</v>
      </c>
      <c r="W8" s="18">
        <v>127</v>
      </c>
      <c r="X8" s="18"/>
      <c r="Y8" s="18">
        <v>-5953</v>
      </c>
      <c r="Z8" s="18">
        <v>-7033</v>
      </c>
      <c r="AA8" s="18"/>
      <c r="AB8" s="18">
        <v>6748</v>
      </c>
      <c r="AC8" s="18">
        <v>6393</v>
      </c>
      <c r="AD8" s="18"/>
      <c r="AE8" s="18">
        <v>2.02</v>
      </c>
      <c r="AF8" s="18">
        <v>2.7866666699999998</v>
      </c>
      <c r="AG8" s="18"/>
      <c r="AH8" s="18">
        <v>0.33566667</v>
      </c>
      <c r="AI8" s="18">
        <v>0.35066667000000001</v>
      </c>
      <c r="AJ8" s="18"/>
      <c r="AK8" s="18">
        <v>30.5</v>
      </c>
      <c r="AL8" s="18">
        <v>28.5</v>
      </c>
      <c r="AM8" s="18"/>
      <c r="AN8" s="18"/>
    </row>
    <row r="9" spans="1:40" x14ac:dyDescent="0.2">
      <c r="A9" s="18">
        <v>61.834567</v>
      </c>
      <c r="B9" s="18">
        <v>63.869486999999999</v>
      </c>
      <c r="D9" s="18">
        <v>32.459269999999997</v>
      </c>
      <c r="E9" s="18">
        <v>33.664619999999999</v>
      </c>
      <c r="G9" s="18">
        <v>0.75714300000000001</v>
      </c>
      <c r="H9" s="18">
        <v>0.80357100000000004</v>
      </c>
      <c r="J9" s="18">
        <v>3.5071430000000001</v>
      </c>
      <c r="K9" s="18">
        <v>3.1892860000000001</v>
      </c>
      <c r="M9" s="18">
        <v>2.3687499999999999</v>
      </c>
      <c r="N9" s="18">
        <v>2.1156250000000001</v>
      </c>
      <c r="P9" s="18">
        <v>1.1875</v>
      </c>
      <c r="Q9" s="18">
        <v>1.2593749999999999</v>
      </c>
      <c r="S9" s="18">
        <v>497</v>
      </c>
      <c r="T9" s="18">
        <v>534</v>
      </c>
      <c r="U9" s="18"/>
      <c r="V9" s="18">
        <v>98</v>
      </c>
      <c r="W9" s="18">
        <v>122</v>
      </c>
      <c r="X9" s="18"/>
      <c r="Y9" s="18">
        <v>-4550</v>
      </c>
      <c r="Z9" s="18">
        <v>-7016</v>
      </c>
      <c r="AA9" s="18"/>
      <c r="AB9" s="18">
        <v>5627</v>
      </c>
      <c r="AC9" s="18">
        <v>8179</v>
      </c>
      <c r="AD9" s="18"/>
      <c r="AE9" s="18">
        <v>1.83</v>
      </c>
      <c r="AF9" s="18">
        <v>2.8666666699999999</v>
      </c>
      <c r="AG9" s="18"/>
      <c r="AH9" s="18">
        <v>0.97966666999999996</v>
      </c>
      <c r="AI9" s="18">
        <v>0.26400000000000001</v>
      </c>
      <c r="AJ9" s="18"/>
      <c r="AK9" s="18">
        <v>23.1666667</v>
      </c>
      <c r="AL9" s="18">
        <v>38.200000000000003</v>
      </c>
      <c r="AM9" s="18"/>
      <c r="AN9" s="18"/>
    </row>
    <row r="10" spans="1:40" x14ac:dyDescent="0.2">
      <c r="A10" s="18">
        <v>55.024743999999998</v>
      </c>
      <c r="B10" s="18">
        <v>63.784540999999997</v>
      </c>
      <c r="D10" s="18">
        <v>27.812491000000001</v>
      </c>
      <c r="E10" s="18">
        <v>33.890844999999999</v>
      </c>
      <c r="G10" s="18">
        <v>0.78571400000000002</v>
      </c>
      <c r="H10" s="18">
        <v>0.97857099999999997</v>
      </c>
      <c r="J10" s="18">
        <v>3.4285709999999998</v>
      </c>
      <c r="K10" s="18">
        <v>3.55</v>
      </c>
      <c r="M10" s="18">
        <v>2.4750000000000001</v>
      </c>
      <c r="N10" s="18">
        <v>2.3468749999999998</v>
      </c>
      <c r="P10" s="18">
        <v>1.0093749999999999</v>
      </c>
      <c r="Q10" s="18">
        <v>1.1656249999999999</v>
      </c>
      <c r="S10" s="18">
        <v>475</v>
      </c>
      <c r="T10" s="18">
        <v>507</v>
      </c>
      <c r="U10" s="18"/>
      <c r="V10" s="18"/>
      <c r="W10" s="18">
        <v>108</v>
      </c>
      <c r="X10" s="18"/>
      <c r="Y10" s="18"/>
      <c r="Z10" s="18">
        <v>-9907</v>
      </c>
      <c r="AA10" s="18"/>
      <c r="AB10" s="18"/>
      <c r="AC10" s="18">
        <v>10167</v>
      </c>
      <c r="AD10" s="18"/>
      <c r="AE10" s="18"/>
      <c r="AF10" s="18">
        <v>1.1399999999999999</v>
      </c>
      <c r="AG10" s="18"/>
      <c r="AH10" s="18"/>
      <c r="AI10" s="18">
        <v>0.17199999999999999</v>
      </c>
      <c r="AJ10" s="18"/>
      <c r="AK10" s="18"/>
      <c r="AL10" s="18">
        <v>70.3</v>
      </c>
      <c r="AM10" s="18"/>
      <c r="AN10" s="18"/>
    </row>
    <row r="11" spans="1:40" x14ac:dyDescent="0.2">
      <c r="A11" s="18"/>
      <c r="B11" s="18"/>
      <c r="D11" s="18"/>
      <c r="E11" s="18"/>
      <c r="G11" s="18"/>
      <c r="H11" s="18"/>
      <c r="J11" s="18"/>
      <c r="K11" s="18"/>
      <c r="M11" s="18"/>
      <c r="N11" s="18"/>
      <c r="P11" s="18"/>
      <c r="Q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</row>
    <row r="12" spans="1:40" x14ac:dyDescent="0.2">
      <c r="D12" s="18"/>
      <c r="E12" s="18"/>
      <c r="G12" s="18"/>
      <c r="H12" s="18"/>
      <c r="J12" s="18"/>
      <c r="K12" s="18"/>
      <c r="M12" s="18"/>
      <c r="N12" s="18"/>
      <c r="P12" s="18"/>
      <c r="Q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</row>
    <row r="13" spans="1:40" x14ac:dyDescent="0.2">
      <c r="D13" s="18"/>
      <c r="E13" s="18"/>
      <c r="G13" s="18"/>
      <c r="H13" s="18"/>
      <c r="J13" s="18"/>
      <c r="K13" s="18"/>
      <c r="M13" s="18"/>
      <c r="N13" s="18"/>
      <c r="P13" s="18"/>
      <c r="Q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</row>
    <row r="14" spans="1:40" x14ac:dyDescent="0.2">
      <c r="D14" s="18"/>
      <c r="E14" s="18"/>
      <c r="H14" s="18"/>
      <c r="K14" s="18"/>
      <c r="N14" s="18"/>
      <c r="Q14" s="18"/>
      <c r="T14" s="18"/>
      <c r="Z14" s="18"/>
      <c r="AA14" s="18"/>
      <c r="AC14" s="18"/>
      <c r="AD14" s="18"/>
      <c r="AF14" s="18"/>
      <c r="AG14" s="18"/>
      <c r="AH14" s="18"/>
      <c r="AI14" s="18"/>
      <c r="AJ14" s="18"/>
      <c r="AL14" s="18"/>
      <c r="AM14" s="18"/>
    </row>
    <row r="15" spans="1:40" x14ac:dyDescent="0.2">
      <c r="E15" s="18"/>
      <c r="H15" s="18"/>
      <c r="K15" s="18"/>
      <c r="N15" s="18"/>
      <c r="Q15" s="18"/>
      <c r="T15" s="18"/>
    </row>
    <row r="16" spans="1:40" x14ac:dyDescent="0.2">
      <c r="E16" s="18"/>
      <c r="H16" s="18"/>
      <c r="K16" s="18"/>
      <c r="M16" s="18"/>
      <c r="N16" s="18"/>
      <c r="P16" s="18"/>
      <c r="Q16" s="18"/>
      <c r="S16" s="18"/>
      <c r="T16" s="18"/>
    </row>
    <row r="17" spans="5:45" x14ac:dyDescent="0.2">
      <c r="E17" s="9"/>
      <c r="F17" s="9"/>
    </row>
    <row r="18" spans="5:45" x14ac:dyDescent="0.2">
      <c r="H18" s="18"/>
      <c r="I18" s="18"/>
      <c r="J18" s="18"/>
      <c r="K18" s="18"/>
      <c r="L18" s="18"/>
      <c r="M18" s="18"/>
      <c r="N18" s="18"/>
      <c r="O18" s="18"/>
      <c r="AB18" s="18"/>
      <c r="AC18" s="18"/>
      <c r="AD18" s="18"/>
      <c r="AE18" s="18"/>
      <c r="AF18" s="18"/>
      <c r="AG18" s="18"/>
      <c r="AH18" s="18"/>
      <c r="AI18" s="18"/>
      <c r="AJ18" s="18"/>
    </row>
    <row r="19" spans="5:45" x14ac:dyDescent="0.2">
      <c r="E19" s="1"/>
      <c r="F19" s="1"/>
      <c r="G19" s="1"/>
      <c r="H19" s="1"/>
      <c r="I19" s="1"/>
      <c r="J19" s="1"/>
      <c r="K19" s="1"/>
      <c r="L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5:45" x14ac:dyDescent="0.2">
      <c r="E20" s="1"/>
      <c r="F20" s="1"/>
      <c r="G20" s="1"/>
      <c r="H20" s="1"/>
      <c r="I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5:45" x14ac:dyDescent="0.2"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5:45" x14ac:dyDescent="0.2">
      <c r="E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5:45" x14ac:dyDescent="0.2">
      <c r="E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5:45" x14ac:dyDescent="0.2">
      <c r="E24" s="1"/>
    </row>
    <row r="25" spans="5:45" x14ac:dyDescent="0.2">
      <c r="E25" s="1"/>
    </row>
    <row r="26" spans="5:45" x14ac:dyDescent="0.2">
      <c r="E26" s="1"/>
    </row>
    <row r="27" spans="5:45" x14ac:dyDescent="0.2">
      <c r="E27" s="1"/>
    </row>
    <row r="28" spans="5:45" x14ac:dyDescent="0.2">
      <c r="E28" s="1"/>
    </row>
    <row r="29" spans="5:45" x14ac:dyDescent="0.2">
      <c r="E29" s="1"/>
    </row>
    <row r="30" spans="5:45" x14ac:dyDescent="0.2">
      <c r="E30" s="1"/>
    </row>
    <row r="31" spans="5:45" x14ac:dyDescent="0.2">
      <c r="E31" s="1"/>
    </row>
    <row r="32" spans="5:45" x14ac:dyDescent="0.2">
      <c r="E32" s="1"/>
    </row>
  </sheetData>
  <mergeCells count="13">
    <mergeCell ref="AK3:AL3"/>
    <mergeCell ref="S3:T3"/>
    <mergeCell ref="V3:W3"/>
    <mergeCell ref="Y3:Z3"/>
    <mergeCell ref="AB3:AC3"/>
    <mergeCell ref="AE3:AF3"/>
    <mergeCell ref="AH3:AI3"/>
    <mergeCell ref="P3:Q3"/>
    <mergeCell ref="A3:B3"/>
    <mergeCell ref="D3:E3"/>
    <mergeCell ref="G3:H3"/>
    <mergeCell ref="J3:K3"/>
    <mergeCell ref="M3:N3"/>
  </mergeCell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D28E4-6C80-4F49-B448-2F92D0E6E2E0}">
  <dimension ref="A1:BB33"/>
  <sheetViews>
    <sheetView zoomScale="56" workbookViewId="0">
      <selection activeCell="N22" sqref="N22"/>
    </sheetView>
  </sheetViews>
  <sheetFormatPr baseColWidth="10" defaultRowHeight="16" x14ac:dyDescent="0.2"/>
  <sheetData>
    <row r="1" spans="1:49" x14ac:dyDescent="0.2">
      <c r="A1" t="s">
        <v>92</v>
      </c>
    </row>
    <row r="3" spans="1:49" x14ac:dyDescent="0.2">
      <c r="A3" s="19" t="s">
        <v>103</v>
      </c>
      <c r="B3" s="19"/>
      <c r="C3" s="19"/>
      <c r="D3" s="19"/>
      <c r="E3" s="3"/>
      <c r="F3" s="19" t="s">
        <v>78</v>
      </c>
      <c r="G3" s="19"/>
      <c r="H3" s="19"/>
      <c r="I3" s="19"/>
      <c r="J3" s="3"/>
      <c r="K3" s="19" t="s">
        <v>79</v>
      </c>
      <c r="L3" s="19"/>
      <c r="M3" s="19"/>
      <c r="N3" s="19"/>
      <c r="O3" s="3"/>
      <c r="P3" s="19" t="s">
        <v>80</v>
      </c>
      <c r="Q3" s="19"/>
      <c r="R3" s="19"/>
      <c r="S3" s="19"/>
      <c r="T3" s="3"/>
      <c r="U3" s="19" t="s">
        <v>81</v>
      </c>
      <c r="V3" s="19"/>
      <c r="W3" s="19"/>
      <c r="X3" s="19"/>
      <c r="Y3" s="3"/>
      <c r="Z3" s="19" t="s">
        <v>82</v>
      </c>
      <c r="AA3" s="19"/>
      <c r="AB3" s="19"/>
      <c r="AC3" s="19"/>
      <c r="AD3" s="3"/>
      <c r="AE3" s="19" t="s">
        <v>83</v>
      </c>
      <c r="AF3" s="19"/>
      <c r="AG3" s="19"/>
      <c r="AH3" s="19"/>
      <c r="AI3" s="3"/>
      <c r="AJ3" s="19" t="s">
        <v>84</v>
      </c>
      <c r="AK3" s="19"/>
      <c r="AL3" s="19"/>
      <c r="AM3" s="19"/>
      <c r="AN3" s="3"/>
      <c r="AO3" s="19" t="s">
        <v>85</v>
      </c>
      <c r="AP3" s="19"/>
      <c r="AQ3" s="19"/>
      <c r="AR3" s="19"/>
      <c r="AS3" s="3"/>
      <c r="AT3" s="19" t="s">
        <v>86</v>
      </c>
      <c r="AU3" s="19"/>
      <c r="AV3" s="19"/>
      <c r="AW3" s="19"/>
    </row>
    <row r="4" spans="1:49" x14ac:dyDescent="0.2">
      <c r="A4" s="19" t="s">
        <v>8</v>
      </c>
      <c r="B4" s="19"/>
      <c r="C4" s="24" t="s">
        <v>9</v>
      </c>
      <c r="D4" s="25"/>
      <c r="E4" s="3"/>
      <c r="F4" s="19" t="s">
        <v>8</v>
      </c>
      <c r="G4" s="19"/>
      <c r="H4" s="24" t="s">
        <v>9</v>
      </c>
      <c r="I4" s="25"/>
      <c r="J4" s="3"/>
      <c r="K4" s="19" t="s">
        <v>8</v>
      </c>
      <c r="L4" s="19"/>
      <c r="M4" s="24" t="s">
        <v>9</v>
      </c>
      <c r="N4" s="25"/>
      <c r="O4" s="3"/>
      <c r="P4" s="19" t="s">
        <v>8</v>
      </c>
      <c r="Q4" s="19"/>
      <c r="R4" s="24" t="s">
        <v>9</v>
      </c>
      <c r="S4" s="25"/>
      <c r="T4" s="3"/>
      <c r="U4" s="19" t="s">
        <v>8</v>
      </c>
      <c r="V4" s="19"/>
      <c r="W4" s="24" t="s">
        <v>9</v>
      </c>
      <c r="X4" s="25"/>
      <c r="Y4" s="3"/>
      <c r="Z4" s="19" t="s">
        <v>8</v>
      </c>
      <c r="AA4" s="19"/>
      <c r="AB4" s="24" t="s">
        <v>9</v>
      </c>
      <c r="AC4" s="25"/>
      <c r="AD4" s="3"/>
      <c r="AE4" s="19" t="s">
        <v>8</v>
      </c>
      <c r="AF4" s="19"/>
      <c r="AG4" s="24" t="s">
        <v>9</v>
      </c>
      <c r="AH4" s="25"/>
      <c r="AI4" s="3"/>
      <c r="AJ4" s="19" t="s">
        <v>8</v>
      </c>
      <c r="AK4" s="19"/>
      <c r="AL4" s="24" t="s">
        <v>9</v>
      </c>
      <c r="AM4" s="25"/>
      <c r="AN4" s="3"/>
      <c r="AO4" s="19" t="s">
        <v>8</v>
      </c>
      <c r="AP4" s="19"/>
      <c r="AQ4" s="24" t="s">
        <v>9</v>
      </c>
      <c r="AR4" s="25"/>
      <c r="AS4" s="3"/>
      <c r="AT4" s="19" t="s">
        <v>8</v>
      </c>
      <c r="AU4" s="19"/>
      <c r="AV4" s="24" t="s">
        <v>9</v>
      </c>
      <c r="AW4" s="25"/>
    </row>
    <row r="5" spans="1:49" x14ac:dyDescent="0.2">
      <c r="A5" s="3" t="s">
        <v>1</v>
      </c>
      <c r="B5" s="3" t="s">
        <v>2</v>
      </c>
      <c r="C5" s="3" t="s">
        <v>1</v>
      </c>
      <c r="D5" s="3" t="s">
        <v>2</v>
      </c>
      <c r="E5" s="3"/>
      <c r="F5" s="3" t="s">
        <v>1</v>
      </c>
      <c r="G5" s="3" t="s">
        <v>2</v>
      </c>
      <c r="H5" s="3" t="s">
        <v>1</v>
      </c>
      <c r="I5" s="3" t="s">
        <v>2</v>
      </c>
      <c r="J5" s="3"/>
      <c r="K5" s="3" t="s">
        <v>1</v>
      </c>
      <c r="L5" s="3" t="s">
        <v>2</v>
      </c>
      <c r="M5" s="3" t="s">
        <v>1</v>
      </c>
      <c r="N5" s="3" t="s">
        <v>2</v>
      </c>
      <c r="O5" s="3"/>
      <c r="P5" s="3" t="s">
        <v>1</v>
      </c>
      <c r="Q5" s="3" t="s">
        <v>2</v>
      </c>
      <c r="R5" s="3" t="s">
        <v>1</v>
      </c>
      <c r="S5" s="3" t="s">
        <v>2</v>
      </c>
      <c r="T5" s="3"/>
      <c r="U5" s="3" t="s">
        <v>1</v>
      </c>
      <c r="V5" s="3" t="s">
        <v>2</v>
      </c>
      <c r="W5" s="3" t="s">
        <v>1</v>
      </c>
      <c r="X5" s="3" t="s">
        <v>2</v>
      </c>
      <c r="Y5" s="3"/>
      <c r="Z5" s="3" t="s">
        <v>1</v>
      </c>
      <c r="AA5" s="3" t="s">
        <v>2</v>
      </c>
      <c r="AB5" s="3" t="s">
        <v>1</v>
      </c>
      <c r="AC5" s="3" t="s">
        <v>2</v>
      </c>
      <c r="AD5" s="3"/>
      <c r="AE5" s="3" t="s">
        <v>1</v>
      </c>
      <c r="AF5" s="3" t="s">
        <v>2</v>
      </c>
      <c r="AG5" s="3" t="s">
        <v>1</v>
      </c>
      <c r="AH5" s="3" t="s">
        <v>2</v>
      </c>
      <c r="AI5" s="3"/>
      <c r="AJ5" s="3" t="s">
        <v>1</v>
      </c>
      <c r="AK5" s="3" t="s">
        <v>2</v>
      </c>
      <c r="AL5" s="3" t="s">
        <v>1</v>
      </c>
      <c r="AM5" s="3" t="s">
        <v>2</v>
      </c>
      <c r="AN5" s="3"/>
      <c r="AO5" s="3" t="s">
        <v>1</v>
      </c>
      <c r="AP5" s="3" t="s">
        <v>2</v>
      </c>
      <c r="AQ5" s="3" t="s">
        <v>1</v>
      </c>
      <c r="AR5" s="3" t="s">
        <v>2</v>
      </c>
      <c r="AS5" s="3"/>
      <c r="AT5" s="3" t="s">
        <v>1</v>
      </c>
      <c r="AU5" s="3" t="s">
        <v>2</v>
      </c>
      <c r="AV5" s="3" t="s">
        <v>1</v>
      </c>
      <c r="AW5" s="3" t="s">
        <v>2</v>
      </c>
    </row>
    <row r="6" spans="1:49" x14ac:dyDescent="0.2">
      <c r="A6" s="7">
        <v>38.645125999999998</v>
      </c>
      <c r="B6" s="7">
        <v>37.165646000000002</v>
      </c>
      <c r="C6" s="7">
        <v>42.352941000000001</v>
      </c>
      <c r="D6" s="7">
        <v>30.453379000000002</v>
      </c>
      <c r="E6" s="1"/>
      <c r="F6" s="18">
        <v>0.74642900000000001</v>
      </c>
      <c r="G6" s="18">
        <v>0.96071399999999996</v>
      </c>
      <c r="H6" s="18">
        <v>0.8</v>
      </c>
      <c r="I6" s="18">
        <v>0.90937500000000004</v>
      </c>
      <c r="K6" s="18">
        <v>4.1714289999999998</v>
      </c>
      <c r="L6" s="18">
        <v>3.4714290000000001</v>
      </c>
      <c r="M6" s="18">
        <v>3.71875</v>
      </c>
      <c r="N6" s="18">
        <v>3.6531250000000002</v>
      </c>
      <c r="P6" s="18">
        <v>2.5593750000000002</v>
      </c>
      <c r="Q6" s="18">
        <v>2.1812499999999999</v>
      </c>
      <c r="R6" s="18">
        <v>2.1437499999999998</v>
      </c>
      <c r="S6" s="18">
        <v>2.5406249999999999</v>
      </c>
      <c r="U6" s="18">
        <v>0.80357100000000004</v>
      </c>
      <c r="V6" s="18">
        <v>1.014286</v>
      </c>
      <c r="W6" s="18">
        <v>0.76249999999999996</v>
      </c>
      <c r="X6" s="18">
        <v>0.80937499999999996</v>
      </c>
      <c r="Z6" s="18">
        <v>428</v>
      </c>
      <c r="AA6" s="18">
        <v>482</v>
      </c>
      <c r="AB6" s="18">
        <v>503</v>
      </c>
      <c r="AC6" s="18">
        <v>497</v>
      </c>
      <c r="AE6" s="18">
        <v>-9092</v>
      </c>
      <c r="AF6" s="18">
        <v>-9639</v>
      </c>
      <c r="AG6" s="18">
        <v>-5998</v>
      </c>
      <c r="AH6" s="18">
        <v>-8259</v>
      </c>
      <c r="AJ6" s="18">
        <v>9550</v>
      </c>
      <c r="AK6" s="18">
        <v>9293</v>
      </c>
      <c r="AL6" s="18">
        <v>6682</v>
      </c>
      <c r="AM6" s="18">
        <v>8016</v>
      </c>
      <c r="AO6" s="18">
        <v>2.0099999999999998</v>
      </c>
      <c r="AP6" s="18">
        <v>4.1100000000000003</v>
      </c>
      <c r="AQ6" s="18">
        <v>7.26</v>
      </c>
      <c r="AR6" s="18">
        <v>1</v>
      </c>
      <c r="AT6" s="18">
        <v>31.44</v>
      </c>
      <c r="AU6" s="18">
        <v>79.45</v>
      </c>
      <c r="AV6" s="18">
        <v>72.8</v>
      </c>
      <c r="AW6" s="18">
        <v>27.12</v>
      </c>
    </row>
    <row r="7" spans="1:49" x14ac:dyDescent="0.2">
      <c r="A7" s="7">
        <v>49.932699999999997</v>
      </c>
      <c r="B7" s="7">
        <v>36.260418999999999</v>
      </c>
      <c r="C7" s="7">
        <v>36.548098000000003</v>
      </c>
      <c r="D7" s="7">
        <v>27.615756000000001</v>
      </c>
      <c r="F7" s="18">
        <v>0.75416700000000003</v>
      </c>
      <c r="G7" s="18">
        <v>1.1892860000000001</v>
      </c>
      <c r="H7" s="18">
        <v>0.92812499999999998</v>
      </c>
      <c r="I7" s="18">
        <v>1.128571</v>
      </c>
      <c r="K7" s="18">
        <v>3.0958329999999998</v>
      </c>
      <c r="L7" s="18">
        <v>3.8535710000000001</v>
      </c>
      <c r="M7" s="18">
        <v>3.953125</v>
      </c>
      <c r="N7" s="18">
        <v>4.0107140000000001</v>
      </c>
      <c r="P7" s="18">
        <v>1.55</v>
      </c>
      <c r="Q7" s="18">
        <v>2.4562499999999998</v>
      </c>
      <c r="R7" s="18">
        <v>2.5083329999999999</v>
      </c>
      <c r="S7" s="18">
        <v>2.9031250000000002</v>
      </c>
      <c r="U7" s="18">
        <v>0.95833299999999999</v>
      </c>
      <c r="V7" s="18">
        <v>0.96785699999999997</v>
      </c>
      <c r="W7" s="18">
        <v>0.73124999999999996</v>
      </c>
      <c r="X7" s="18">
        <v>0.82142899999999996</v>
      </c>
      <c r="Z7" s="18">
        <v>463</v>
      </c>
      <c r="AA7" s="18">
        <v>515</v>
      </c>
      <c r="AB7" s="18">
        <v>524</v>
      </c>
      <c r="AC7" s="18">
        <v>507</v>
      </c>
      <c r="AE7" s="18">
        <v>-9215</v>
      </c>
      <c r="AF7" s="18">
        <v>-8042</v>
      </c>
      <c r="AG7" s="18">
        <v>-4887</v>
      </c>
      <c r="AH7" s="18">
        <v>-8196</v>
      </c>
      <c r="AJ7" s="18">
        <v>9411</v>
      </c>
      <c r="AK7" s="18">
        <v>9314</v>
      </c>
      <c r="AL7" s="18">
        <v>5034</v>
      </c>
      <c r="AM7" s="18">
        <v>8614</v>
      </c>
      <c r="AO7" s="18">
        <v>3.44</v>
      </c>
      <c r="AP7" s="18">
        <v>1.7</v>
      </c>
      <c r="AQ7" s="18">
        <v>4.57</v>
      </c>
      <c r="AR7" s="18">
        <v>2.585</v>
      </c>
      <c r="AT7" s="18">
        <v>72.03</v>
      </c>
      <c r="AU7" s="18">
        <v>41.88</v>
      </c>
      <c r="AV7" s="18">
        <v>64.7</v>
      </c>
      <c r="AW7" s="18">
        <v>53.87</v>
      </c>
    </row>
    <row r="8" spans="1:49" x14ac:dyDescent="0.2">
      <c r="A8" s="7">
        <v>40.836609000000003</v>
      </c>
      <c r="B8" s="7">
        <v>43.904682999999999</v>
      </c>
      <c r="C8" s="7">
        <v>36.825724000000001</v>
      </c>
      <c r="D8" s="7">
        <v>39.948231</v>
      </c>
      <c r="F8" s="18">
        <v>0.86785699999999999</v>
      </c>
      <c r="G8" s="18">
        <v>1.0027779999999999</v>
      </c>
      <c r="H8" s="18">
        <v>1.0642860000000001</v>
      </c>
      <c r="I8" s="18">
        <v>0.90625</v>
      </c>
      <c r="K8" s="18">
        <v>3.6392859999999998</v>
      </c>
      <c r="L8" s="18">
        <v>3.0305559999999998</v>
      </c>
      <c r="M8" s="18">
        <v>3.4428570000000001</v>
      </c>
      <c r="N8" s="18">
        <v>3.6218750000000002</v>
      </c>
      <c r="P8" s="18">
        <v>2.1531250000000002</v>
      </c>
      <c r="Q8" s="18">
        <v>1.7</v>
      </c>
      <c r="R8" s="18">
        <v>2.1749999999999998</v>
      </c>
      <c r="S8" s="18">
        <v>2.1749999999999998</v>
      </c>
      <c r="U8" s="18">
        <v>0.71785699999999997</v>
      </c>
      <c r="V8" s="18">
        <v>0.75833300000000003</v>
      </c>
      <c r="W8" s="18">
        <v>0.79642900000000005</v>
      </c>
      <c r="X8" s="18">
        <v>0.81874999999999998</v>
      </c>
      <c r="Z8" s="18">
        <v>506</v>
      </c>
      <c r="AA8" s="18">
        <v>499</v>
      </c>
      <c r="AB8" s="18">
        <v>496</v>
      </c>
      <c r="AC8" s="18">
        <v>471</v>
      </c>
      <c r="AE8" s="18">
        <v>-8452</v>
      </c>
      <c r="AF8" s="18">
        <v>-8488</v>
      </c>
      <c r="AG8" s="18">
        <v>-5845</v>
      </c>
      <c r="AH8" s="18">
        <v>-8859</v>
      </c>
      <c r="AJ8" s="18">
        <v>8473</v>
      </c>
      <c r="AK8" s="18">
        <v>8216</v>
      </c>
      <c r="AL8" s="18">
        <v>5935</v>
      </c>
      <c r="AM8" s="18">
        <v>7965</v>
      </c>
      <c r="AO8" s="18">
        <v>2.69</v>
      </c>
      <c r="AP8" s="18">
        <v>4.0199999999999996</v>
      </c>
      <c r="AQ8" s="18">
        <v>2.99</v>
      </c>
      <c r="AR8" s="18">
        <v>1.52</v>
      </c>
      <c r="AT8" s="18">
        <v>78.150000000000006</v>
      </c>
      <c r="AU8" s="18">
        <v>48.12</v>
      </c>
      <c r="AV8" s="18">
        <v>7.46</v>
      </c>
      <c r="AW8" s="18">
        <v>55.22</v>
      </c>
    </row>
    <row r="9" spans="1:49" x14ac:dyDescent="0.2">
      <c r="A9" s="7">
        <v>28.416914999999999</v>
      </c>
      <c r="B9" s="7">
        <v>35.062896000000002</v>
      </c>
      <c r="C9" s="7">
        <v>30.327869</v>
      </c>
      <c r="D9" s="7">
        <v>32.097799999999999</v>
      </c>
      <c r="F9" s="18">
        <v>1.0464290000000001</v>
      </c>
      <c r="G9" s="18">
        <v>1.1178570000000001</v>
      </c>
      <c r="H9" s="18">
        <v>0.85714299999999999</v>
      </c>
      <c r="I9" s="18">
        <v>1.1000000000000001</v>
      </c>
      <c r="K9" s="18">
        <v>3.6321430000000001</v>
      </c>
      <c r="L9" s="18">
        <v>3.407143</v>
      </c>
      <c r="M9" s="18">
        <v>4.5750000000000002</v>
      </c>
      <c r="N9" s="18">
        <v>3.3964289999999999</v>
      </c>
      <c r="P9" s="18">
        <v>2.6</v>
      </c>
      <c r="Q9" s="18">
        <v>2.2124999999999999</v>
      </c>
      <c r="R9" s="18">
        <v>3.1875</v>
      </c>
      <c r="S9" s="18">
        <v>2.3062499999999999</v>
      </c>
      <c r="U9" s="18">
        <v>0.74642900000000001</v>
      </c>
      <c r="V9" s="18">
        <v>0.78571400000000002</v>
      </c>
      <c r="W9" s="18">
        <v>0.760714</v>
      </c>
      <c r="X9" s="18">
        <v>0.93928599999999995</v>
      </c>
      <c r="Z9" s="18">
        <v>382</v>
      </c>
      <c r="AA9" s="18">
        <v>440</v>
      </c>
      <c r="AB9" s="18">
        <v>494</v>
      </c>
      <c r="AC9" s="18">
        <v>449</v>
      </c>
      <c r="AE9" s="18">
        <v>-7513</v>
      </c>
      <c r="AF9" s="18">
        <v>-9885</v>
      </c>
      <c r="AG9" s="18">
        <v>-4831</v>
      </c>
      <c r="AH9" s="18">
        <v>-9331</v>
      </c>
      <c r="AJ9" s="18">
        <v>10039</v>
      </c>
      <c r="AK9" s="18">
        <v>10355</v>
      </c>
      <c r="AL9" s="18">
        <v>5554</v>
      </c>
      <c r="AM9" s="18">
        <v>9111</v>
      </c>
      <c r="AO9" s="18">
        <v>1.71</v>
      </c>
      <c r="AP9" s="18">
        <v>1.86</v>
      </c>
      <c r="AQ9" s="18">
        <v>1.5</v>
      </c>
      <c r="AR9" s="18">
        <v>0.95</v>
      </c>
      <c r="AT9" s="18">
        <v>49.06</v>
      </c>
      <c r="AU9" s="18">
        <v>37.979999999999997</v>
      </c>
      <c r="AV9" s="18">
        <v>49.9</v>
      </c>
      <c r="AW9" s="18">
        <v>60.34</v>
      </c>
    </row>
    <row r="10" spans="1:49" x14ac:dyDescent="0.2">
      <c r="A10" s="7">
        <v>23.259063999999999</v>
      </c>
      <c r="B10" s="7">
        <v>45.635544000000003</v>
      </c>
      <c r="C10" s="7">
        <v>42.41245</v>
      </c>
      <c r="D10" s="7">
        <v>36.297820000000002</v>
      </c>
      <c r="F10" s="18">
        <v>0.90416700000000005</v>
      </c>
      <c r="G10" s="18">
        <v>1.071429</v>
      </c>
      <c r="H10" s="18">
        <v>0.739286</v>
      </c>
      <c r="I10" s="18">
        <v>0.9</v>
      </c>
      <c r="K10" s="18">
        <v>3.8208329999999999</v>
      </c>
      <c r="L10" s="18">
        <v>3.3857140000000001</v>
      </c>
      <c r="M10" s="18">
        <v>3.6714289999999998</v>
      </c>
      <c r="N10" s="18">
        <v>3.4535710000000002</v>
      </c>
      <c r="P10" s="18">
        <v>2.9321429999999999</v>
      </c>
      <c r="Q10" s="18">
        <v>1.840625</v>
      </c>
      <c r="R10" s="18">
        <v>2.1142859999999999</v>
      </c>
      <c r="S10" s="18">
        <v>2.2000000000000002</v>
      </c>
      <c r="U10" s="18">
        <v>0.74583299999999997</v>
      </c>
      <c r="V10" s="18">
        <v>0.97142899999999999</v>
      </c>
      <c r="W10" s="18">
        <v>0.89285700000000001</v>
      </c>
      <c r="X10" s="18">
        <v>0.91071400000000002</v>
      </c>
      <c r="Z10" s="18">
        <v>420</v>
      </c>
      <c r="AA10" s="18">
        <v>514</v>
      </c>
      <c r="AB10" s="18">
        <v>439</v>
      </c>
      <c r="AC10" s="18">
        <v>478</v>
      </c>
      <c r="AE10" s="18">
        <v>-6589</v>
      </c>
      <c r="AF10" s="18">
        <v>-10060</v>
      </c>
      <c r="AG10" s="18">
        <v>-5322</v>
      </c>
      <c r="AH10" s="18">
        <v>-8999</v>
      </c>
      <c r="AJ10" s="18">
        <v>6917</v>
      </c>
      <c r="AK10" s="18">
        <v>10081</v>
      </c>
      <c r="AL10" s="18">
        <v>5711</v>
      </c>
      <c r="AM10" s="18">
        <v>8790</v>
      </c>
      <c r="AO10" s="18">
        <v>2.69</v>
      </c>
      <c r="AP10" s="18">
        <v>2.16</v>
      </c>
      <c r="AQ10" s="18">
        <v>1.91</v>
      </c>
      <c r="AR10" s="18">
        <v>2.4500000000000002</v>
      </c>
      <c r="AT10" s="18">
        <v>67.41</v>
      </c>
      <c r="AU10" s="18">
        <v>37.880000000000003</v>
      </c>
      <c r="AV10" s="18">
        <v>70.400000000000006</v>
      </c>
      <c r="AW10" s="18">
        <v>87.59</v>
      </c>
    </row>
    <row r="11" spans="1:49" x14ac:dyDescent="0.2">
      <c r="A11" s="7">
        <v>49.614680999999997</v>
      </c>
      <c r="B11" s="7">
        <v>35.239629999999998</v>
      </c>
      <c r="C11" s="7">
        <v>32.889769000000001</v>
      </c>
      <c r="D11" s="7">
        <v>28.885134999999998</v>
      </c>
      <c r="F11" s="18">
        <v>1.0857140000000001</v>
      </c>
      <c r="G11" s="18">
        <v>1.175</v>
      </c>
      <c r="H11" s="18">
        <v>0.9</v>
      </c>
      <c r="I11" s="18">
        <v>0.86785699999999999</v>
      </c>
      <c r="K11" s="18">
        <v>2.8964289999999999</v>
      </c>
      <c r="L11" s="18">
        <v>3.6142859999999999</v>
      </c>
      <c r="M11" s="18">
        <v>4.2607140000000001</v>
      </c>
      <c r="N11" s="18">
        <v>3.7</v>
      </c>
      <c r="P11" s="18">
        <v>1.4593750000000001</v>
      </c>
      <c r="Q11" s="18">
        <v>2.3406250000000002</v>
      </c>
      <c r="R11" s="18">
        <v>2.859375</v>
      </c>
      <c r="S11" s="18">
        <v>2.6312500000000001</v>
      </c>
      <c r="U11" s="18">
        <v>0.83571399999999996</v>
      </c>
      <c r="V11" s="18">
        <v>0.92500000000000004</v>
      </c>
      <c r="W11" s="18">
        <v>0.87857099999999999</v>
      </c>
      <c r="X11" s="18">
        <v>0.95714299999999997</v>
      </c>
      <c r="Z11" s="18">
        <v>533</v>
      </c>
      <c r="AA11" s="18">
        <v>501</v>
      </c>
      <c r="AB11" s="18">
        <v>532</v>
      </c>
      <c r="AC11" s="18">
        <v>514</v>
      </c>
      <c r="AF11" s="18">
        <v>-12860</v>
      </c>
      <c r="AG11" s="18">
        <v>-5330</v>
      </c>
      <c r="AH11" s="18">
        <v>-9501</v>
      </c>
      <c r="AK11" s="18">
        <v>10870</v>
      </c>
      <c r="AL11" s="18">
        <v>5401</v>
      </c>
      <c r="AM11" s="18">
        <v>9974</v>
      </c>
      <c r="AP11" s="18">
        <v>3.96</v>
      </c>
      <c r="AQ11" s="18">
        <v>1.68</v>
      </c>
      <c r="AR11" s="18">
        <v>1.43</v>
      </c>
      <c r="AU11" s="18">
        <v>57.41</v>
      </c>
      <c r="AV11" s="18">
        <v>44.1</v>
      </c>
      <c r="AW11" s="18">
        <v>65.11</v>
      </c>
    </row>
    <row r="12" spans="1:49" x14ac:dyDescent="0.2">
      <c r="A12" s="7">
        <v>35.672288000000002</v>
      </c>
      <c r="B12" s="7">
        <v>40.496307000000002</v>
      </c>
      <c r="C12" s="7">
        <v>34.761783000000001</v>
      </c>
      <c r="D12" s="7">
        <v>26.426174</v>
      </c>
      <c r="F12" s="18">
        <v>0.5</v>
      </c>
      <c r="G12" s="18">
        <v>0.96428599999999998</v>
      </c>
      <c r="H12" s="18">
        <v>0.56785699999999995</v>
      </c>
      <c r="I12" s="18">
        <v>0.75357099999999999</v>
      </c>
      <c r="K12" s="18">
        <v>3.4928569999999999</v>
      </c>
      <c r="L12" s="18">
        <v>3.3821430000000001</v>
      </c>
      <c r="M12" s="18">
        <v>3.6357140000000001</v>
      </c>
      <c r="N12" s="18">
        <v>3.7250000000000001</v>
      </c>
      <c r="P12" s="18">
        <v>2.2468750000000002</v>
      </c>
      <c r="Q12" s="18">
        <v>2.0125000000000002</v>
      </c>
      <c r="R12" s="18">
        <v>2.3718750000000002</v>
      </c>
      <c r="S12" s="18">
        <v>2.7406250000000001</v>
      </c>
      <c r="U12" s="18">
        <v>0.52857100000000001</v>
      </c>
      <c r="V12" s="18">
        <v>0.89642900000000003</v>
      </c>
      <c r="W12" s="18">
        <v>0.90714300000000003</v>
      </c>
      <c r="X12" s="18">
        <v>0.92142900000000005</v>
      </c>
      <c r="Z12" s="18">
        <v>523</v>
      </c>
      <c r="AA12" s="18">
        <v>528</v>
      </c>
      <c r="AB12" s="18">
        <v>508</v>
      </c>
      <c r="AC12" s="18">
        <v>515</v>
      </c>
      <c r="AF12" s="18">
        <v>-7698</v>
      </c>
      <c r="AG12" s="18">
        <v>-5007</v>
      </c>
      <c r="AH12" s="18">
        <v>-8316</v>
      </c>
      <c r="AK12" s="18">
        <v>7482</v>
      </c>
      <c r="AL12" s="18">
        <v>6775</v>
      </c>
      <c r="AM12" s="18">
        <v>9555</v>
      </c>
      <c r="AP12" s="18">
        <v>4.4829999999999997</v>
      </c>
      <c r="AQ12" s="18">
        <v>1.91</v>
      </c>
      <c r="AR12" s="18">
        <v>1.7387999999999999</v>
      </c>
      <c r="AU12" s="18">
        <v>41.133000000000003</v>
      </c>
      <c r="AV12" s="18">
        <v>34.299999999999997</v>
      </c>
      <c r="AW12" s="18">
        <v>51.08</v>
      </c>
    </row>
    <row r="13" spans="1:49" x14ac:dyDescent="0.2">
      <c r="A13" s="7">
        <v>34.679673000000001</v>
      </c>
      <c r="B13" s="7">
        <v>34.497757999999997</v>
      </c>
      <c r="C13" s="7">
        <v>35.743498000000002</v>
      </c>
      <c r="D13" s="7">
        <v>37.059655999999997</v>
      </c>
      <c r="F13" s="18">
        <v>0.67142900000000005</v>
      </c>
      <c r="G13" s="18">
        <v>1.1000000000000001</v>
      </c>
      <c r="H13" s="18">
        <v>0.91785700000000003</v>
      </c>
      <c r="I13" s="18">
        <v>0.8</v>
      </c>
      <c r="K13" s="18">
        <v>3.8464290000000001</v>
      </c>
      <c r="L13" s="18">
        <v>3.1821429999999999</v>
      </c>
      <c r="M13" s="18">
        <v>3.7107139999999998</v>
      </c>
      <c r="N13" s="18">
        <v>3.1428569999999998</v>
      </c>
      <c r="P13" s="18">
        <v>2.5125000000000002</v>
      </c>
      <c r="Q13" s="18">
        <v>2.0843750000000001</v>
      </c>
      <c r="R13" s="18">
        <v>2.3843749999999999</v>
      </c>
      <c r="S13" s="18">
        <v>1.9781249999999999</v>
      </c>
      <c r="U13" s="18">
        <v>0.73571399999999998</v>
      </c>
      <c r="V13" s="18">
        <v>0.73571399999999998</v>
      </c>
      <c r="W13" s="18">
        <v>0.85</v>
      </c>
      <c r="X13" s="18">
        <v>0.80357100000000004</v>
      </c>
      <c r="Z13" s="18">
        <v>498</v>
      </c>
      <c r="AA13" s="18">
        <v>542</v>
      </c>
      <c r="AB13" s="18">
        <v>445</v>
      </c>
      <c r="AC13" s="18">
        <v>453</v>
      </c>
      <c r="AF13" s="18">
        <v>-9039</v>
      </c>
      <c r="AG13" s="18">
        <v>-4744</v>
      </c>
      <c r="AH13" s="18">
        <v>-5856</v>
      </c>
      <c r="AK13" s="18">
        <v>9188</v>
      </c>
      <c r="AL13" s="18">
        <v>5625</v>
      </c>
      <c r="AM13" s="18">
        <v>5840</v>
      </c>
      <c r="AP13" s="18">
        <v>18.5275</v>
      </c>
      <c r="AQ13" s="18">
        <v>1.28</v>
      </c>
      <c r="AR13" s="18">
        <v>0.89024999999999999</v>
      </c>
      <c r="AU13" s="18">
        <v>81.349999999999994</v>
      </c>
      <c r="AV13" s="18">
        <v>25.8</v>
      </c>
      <c r="AW13" s="18">
        <v>39.549999999999997</v>
      </c>
    </row>
    <row r="14" spans="1:49" x14ac:dyDescent="0.2">
      <c r="A14" s="7">
        <v>30.418662999999999</v>
      </c>
      <c r="B14" s="7">
        <v>31.171195999999998</v>
      </c>
      <c r="C14" s="7">
        <v>31.060614000000001</v>
      </c>
      <c r="D14" s="7">
        <v>36.833812999999999</v>
      </c>
      <c r="F14" s="18">
        <v>0.82142899999999996</v>
      </c>
      <c r="G14" s="18">
        <v>0.85</v>
      </c>
      <c r="H14" s="18">
        <v>0.89642900000000003</v>
      </c>
      <c r="I14" s="18">
        <v>1.0464290000000001</v>
      </c>
      <c r="K14" s="18">
        <v>3.7321430000000002</v>
      </c>
      <c r="L14" s="18">
        <v>3.6821429999999999</v>
      </c>
      <c r="M14" s="18">
        <v>3.7714289999999999</v>
      </c>
      <c r="N14" s="18">
        <v>3.6857139999999999</v>
      </c>
      <c r="P14" s="18">
        <v>2.5968749999999998</v>
      </c>
      <c r="Q14" s="18">
        <v>2.5343749999999998</v>
      </c>
      <c r="R14" s="18">
        <v>2.6</v>
      </c>
      <c r="S14" s="18">
        <v>2.328125</v>
      </c>
      <c r="U14" s="18">
        <v>0.83571399999999996</v>
      </c>
      <c r="V14" s="18">
        <v>0.78571400000000002</v>
      </c>
      <c r="W14" s="18">
        <v>0.67142900000000005</v>
      </c>
      <c r="X14" s="18">
        <v>0.79642900000000005</v>
      </c>
      <c r="Z14" s="18">
        <v>505</v>
      </c>
      <c r="AA14" s="18">
        <v>570</v>
      </c>
      <c r="AB14" s="18">
        <v>530</v>
      </c>
      <c r="AC14" s="18">
        <v>521</v>
      </c>
      <c r="AF14" s="18">
        <v>-6741</v>
      </c>
      <c r="AG14" s="18">
        <v>-6972</v>
      </c>
      <c r="AH14" s="18">
        <v>-8809</v>
      </c>
      <c r="AK14" s="18">
        <v>6802</v>
      </c>
      <c r="AL14" s="18">
        <v>7924</v>
      </c>
      <c r="AM14" s="18">
        <v>9741</v>
      </c>
      <c r="AP14" s="18">
        <v>1.69</v>
      </c>
      <c r="AQ14" s="18">
        <v>2.2650000000000001</v>
      </c>
      <c r="AR14" s="18">
        <v>1.8049999999999999</v>
      </c>
      <c r="AU14" s="18">
        <v>50.1</v>
      </c>
      <c r="AV14" s="18">
        <v>68.349999999999994</v>
      </c>
      <c r="AW14" s="18">
        <v>34.65</v>
      </c>
    </row>
    <row r="15" spans="1:49" x14ac:dyDescent="0.2">
      <c r="A15" s="9"/>
      <c r="B15" s="7">
        <v>30.145693000000001</v>
      </c>
      <c r="C15" s="9"/>
      <c r="D15" s="7">
        <v>39.722214000000001</v>
      </c>
      <c r="G15" s="18">
        <v>0.79642900000000005</v>
      </c>
      <c r="I15" s="18">
        <v>0.83928599999999998</v>
      </c>
      <c r="L15" s="18">
        <v>3.8607140000000002</v>
      </c>
      <c r="N15" s="18">
        <v>3.0535709999999998</v>
      </c>
      <c r="Q15" s="18">
        <v>2.6968749999999999</v>
      </c>
      <c r="S15" s="18">
        <v>1.840625</v>
      </c>
      <c r="V15" s="18">
        <v>0.77142900000000003</v>
      </c>
      <c r="X15" s="18">
        <v>0.760714</v>
      </c>
      <c r="AA15" s="18">
        <v>536</v>
      </c>
      <c r="AC15" s="18">
        <v>482</v>
      </c>
      <c r="AF15" s="18">
        <v>-7197</v>
      </c>
      <c r="AG15" s="18">
        <v>-6296</v>
      </c>
      <c r="AK15" s="18">
        <v>7208</v>
      </c>
      <c r="AL15" s="18">
        <v>7267</v>
      </c>
      <c r="AP15" s="18">
        <v>10.92</v>
      </c>
      <c r="AQ15" s="18">
        <v>1.7666999999999999</v>
      </c>
      <c r="AU15" s="18">
        <v>43.85</v>
      </c>
      <c r="AV15" s="18">
        <v>36.7667</v>
      </c>
    </row>
    <row r="16" spans="1:49" x14ac:dyDescent="0.2">
      <c r="A16" s="9"/>
      <c r="B16" s="7">
        <v>28.029577</v>
      </c>
      <c r="C16" s="9"/>
      <c r="D16" s="9"/>
      <c r="G16" s="18">
        <v>0.76785700000000001</v>
      </c>
      <c r="L16" s="18">
        <v>3.7428569999999999</v>
      </c>
      <c r="Q16" s="18">
        <v>2.6937500000000001</v>
      </c>
      <c r="V16" s="18">
        <v>0.83571399999999996</v>
      </c>
      <c r="AA16" s="18">
        <v>561</v>
      </c>
    </row>
    <row r="17" spans="1:54" x14ac:dyDescent="0.2">
      <c r="A17" s="9"/>
      <c r="B17" s="7">
        <v>25.578035</v>
      </c>
      <c r="C17" s="9"/>
      <c r="D17" s="9"/>
      <c r="G17" s="18">
        <v>0.71785699999999997</v>
      </c>
      <c r="L17" s="18">
        <v>4.3250000000000002</v>
      </c>
      <c r="O17" s="18"/>
      <c r="P17" s="18"/>
      <c r="Q17" s="18">
        <v>3.21875</v>
      </c>
      <c r="R17" s="18"/>
      <c r="S17" s="18"/>
      <c r="T17" s="18"/>
      <c r="U17" s="18"/>
      <c r="V17" s="18">
        <v>0.79642900000000005</v>
      </c>
      <c r="W17" s="18"/>
      <c r="X17" s="18"/>
      <c r="Y17" s="18"/>
      <c r="Z17" s="18"/>
      <c r="AA17" s="18">
        <v>560</v>
      </c>
    </row>
    <row r="18" spans="1:54" x14ac:dyDescent="0.2">
      <c r="A18" s="9"/>
      <c r="B18" s="9"/>
      <c r="C18" s="9"/>
      <c r="D18" s="9"/>
    </row>
    <row r="19" spans="1:54" x14ac:dyDescent="0.2"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</row>
    <row r="20" spans="1:54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</row>
    <row r="21" spans="1:54" x14ac:dyDescent="0.2">
      <c r="A21" s="1"/>
      <c r="B21" s="1"/>
      <c r="C21" s="1"/>
      <c r="D21" s="1"/>
      <c r="E21" s="1"/>
      <c r="F21" s="1"/>
      <c r="G21" s="1"/>
      <c r="H21" s="1"/>
      <c r="I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</row>
    <row r="22" spans="1:54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54" x14ac:dyDescent="0.2">
      <c r="B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</row>
    <row r="24" spans="1:54" x14ac:dyDescent="0.2">
      <c r="B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</row>
    <row r="25" spans="1:54" x14ac:dyDescent="0.2">
      <c r="B25" s="1"/>
    </row>
    <row r="26" spans="1:54" x14ac:dyDescent="0.2">
      <c r="B26" s="1"/>
    </row>
    <row r="27" spans="1:54" x14ac:dyDescent="0.2">
      <c r="B27" s="1"/>
    </row>
    <row r="28" spans="1:54" x14ac:dyDescent="0.2">
      <c r="B28" s="1"/>
    </row>
    <row r="29" spans="1:54" x14ac:dyDescent="0.2">
      <c r="B29" s="1"/>
    </row>
    <row r="30" spans="1:54" x14ac:dyDescent="0.2">
      <c r="B30" s="1"/>
    </row>
    <row r="31" spans="1:54" x14ac:dyDescent="0.2">
      <c r="B31" s="1"/>
    </row>
    <row r="32" spans="1:54" x14ac:dyDescent="0.2">
      <c r="B32" s="1"/>
    </row>
    <row r="33" spans="2:2" x14ac:dyDescent="0.2">
      <c r="B33" s="1"/>
    </row>
  </sheetData>
  <mergeCells count="30">
    <mergeCell ref="AO3:AR3"/>
    <mergeCell ref="AO4:AP4"/>
    <mergeCell ref="AQ4:AR4"/>
    <mergeCell ref="AT3:AW3"/>
    <mergeCell ref="AT4:AU4"/>
    <mergeCell ref="AV4:AW4"/>
    <mergeCell ref="AE3:AH3"/>
    <mergeCell ref="AE4:AF4"/>
    <mergeCell ref="AG4:AH4"/>
    <mergeCell ref="AJ3:AM3"/>
    <mergeCell ref="AJ4:AK4"/>
    <mergeCell ref="AL4:AM4"/>
    <mergeCell ref="U3:X3"/>
    <mergeCell ref="U4:V4"/>
    <mergeCell ref="W4:X4"/>
    <mergeCell ref="Z3:AC3"/>
    <mergeCell ref="Z4:AA4"/>
    <mergeCell ref="AB4:AC4"/>
    <mergeCell ref="K3:N3"/>
    <mergeCell ref="K4:L4"/>
    <mergeCell ref="M4:N4"/>
    <mergeCell ref="P3:S3"/>
    <mergeCell ref="P4:Q4"/>
    <mergeCell ref="R4:S4"/>
    <mergeCell ref="A4:B4"/>
    <mergeCell ref="C4:D4"/>
    <mergeCell ref="A3:D3"/>
    <mergeCell ref="F3:I3"/>
    <mergeCell ref="F4:G4"/>
    <mergeCell ref="H4:I4"/>
  </mergeCell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69162-7CDE-B84F-8A3A-EDC358CA861C}">
  <dimension ref="A1:AS32"/>
  <sheetViews>
    <sheetView workbookViewId="0">
      <selection activeCell="O32" sqref="O32"/>
    </sheetView>
  </sheetViews>
  <sheetFormatPr baseColWidth="10" defaultRowHeight="16" x14ac:dyDescent="0.2"/>
  <cols>
    <col min="11" max="11" width="12.33203125" customWidth="1"/>
    <col min="14" max="14" width="12.1640625" customWidth="1"/>
  </cols>
  <sheetData>
    <row r="1" spans="1:40" x14ac:dyDescent="0.2">
      <c r="A1" t="s">
        <v>97</v>
      </c>
    </row>
    <row r="3" spans="1:40" x14ac:dyDescent="0.2">
      <c r="A3" s="19" t="s">
        <v>93</v>
      </c>
      <c r="B3" s="19"/>
      <c r="D3" s="23" t="s">
        <v>94</v>
      </c>
      <c r="E3" s="23"/>
      <c r="F3" s="3"/>
      <c r="G3" s="19" t="s">
        <v>78</v>
      </c>
      <c r="H3" s="23"/>
      <c r="I3" s="3"/>
      <c r="J3" s="19" t="s">
        <v>79</v>
      </c>
      <c r="K3" s="23"/>
      <c r="L3" s="3"/>
      <c r="M3" s="19" t="s">
        <v>80</v>
      </c>
      <c r="N3" s="23"/>
      <c r="O3" s="3"/>
      <c r="P3" s="19" t="s">
        <v>81</v>
      </c>
      <c r="Q3" s="23"/>
      <c r="R3" s="3"/>
      <c r="S3" s="19" t="s">
        <v>82</v>
      </c>
      <c r="T3" s="23"/>
      <c r="U3" s="3"/>
      <c r="V3" s="19" t="s">
        <v>96</v>
      </c>
      <c r="W3" s="19"/>
      <c r="X3" s="3"/>
      <c r="Y3" s="19" t="s">
        <v>83</v>
      </c>
      <c r="Z3" s="23"/>
      <c r="AA3" s="3"/>
      <c r="AB3" s="19" t="s">
        <v>84</v>
      </c>
      <c r="AC3" s="23"/>
      <c r="AD3" s="3"/>
      <c r="AE3" s="19" t="s">
        <v>85</v>
      </c>
      <c r="AF3" s="23"/>
      <c r="AG3" s="3"/>
      <c r="AH3" s="19" t="s">
        <v>95</v>
      </c>
      <c r="AI3" s="19"/>
      <c r="AJ3" s="3"/>
      <c r="AK3" s="19" t="s">
        <v>86</v>
      </c>
      <c r="AL3" s="23"/>
      <c r="AM3" s="3"/>
      <c r="AN3" s="3"/>
    </row>
    <row r="4" spans="1:40" x14ac:dyDescent="0.2">
      <c r="A4" s="3" t="s">
        <v>1</v>
      </c>
      <c r="B4" s="3" t="s">
        <v>2</v>
      </c>
      <c r="D4" s="3" t="s">
        <v>1</v>
      </c>
      <c r="E4" s="3" t="s">
        <v>2</v>
      </c>
      <c r="G4" s="3" t="s">
        <v>1</v>
      </c>
      <c r="H4" s="3" t="s">
        <v>2</v>
      </c>
      <c r="J4" s="3" t="s">
        <v>1</v>
      </c>
      <c r="K4" s="3" t="s">
        <v>2</v>
      </c>
      <c r="M4" s="3" t="s">
        <v>1</v>
      </c>
      <c r="N4" s="3" t="s">
        <v>2</v>
      </c>
      <c r="P4" s="3" t="s">
        <v>1</v>
      </c>
      <c r="Q4" s="3" t="s">
        <v>2</v>
      </c>
      <c r="S4" s="3" t="s">
        <v>1</v>
      </c>
      <c r="T4" s="3" t="s">
        <v>2</v>
      </c>
      <c r="U4" s="3"/>
      <c r="V4" s="3" t="s">
        <v>1</v>
      </c>
      <c r="W4" s="3" t="s">
        <v>2</v>
      </c>
      <c r="X4" s="3"/>
      <c r="Y4" s="3" t="s">
        <v>1</v>
      </c>
      <c r="Z4" s="3" t="s">
        <v>2</v>
      </c>
      <c r="AA4" s="3"/>
      <c r="AB4" s="3" t="s">
        <v>1</v>
      </c>
      <c r="AC4" s="3" t="s">
        <v>2</v>
      </c>
      <c r="AD4" s="3"/>
      <c r="AE4" s="3" t="s">
        <v>1</v>
      </c>
      <c r="AF4" s="3" t="s">
        <v>2</v>
      </c>
      <c r="AG4" s="3"/>
      <c r="AH4" s="3" t="s">
        <v>1</v>
      </c>
      <c r="AI4" s="3" t="s">
        <v>2</v>
      </c>
      <c r="AJ4" s="3"/>
      <c r="AK4" s="3" t="s">
        <v>1</v>
      </c>
      <c r="AL4" s="3" t="s">
        <v>2</v>
      </c>
      <c r="AM4" s="3"/>
      <c r="AN4" s="3"/>
    </row>
    <row r="5" spans="1:40" x14ac:dyDescent="0.2">
      <c r="A5" s="18">
        <v>57.519306</v>
      </c>
      <c r="B5" s="18">
        <v>68.433465999999996</v>
      </c>
      <c r="D5" s="18">
        <v>29.955621000000001</v>
      </c>
      <c r="E5" s="18">
        <v>37.594335000000001</v>
      </c>
      <c r="G5" s="18">
        <v>0.75</v>
      </c>
      <c r="H5" s="18">
        <v>1.125</v>
      </c>
      <c r="J5" s="18">
        <v>4.2249999999999996</v>
      </c>
      <c r="K5" s="18">
        <v>3.785714</v>
      </c>
      <c r="M5" s="18">
        <v>2.9593750000000001</v>
      </c>
      <c r="N5" s="18">
        <v>2.3624999999999998</v>
      </c>
      <c r="P5" s="18">
        <v>0.40937499999999999</v>
      </c>
      <c r="Q5" s="18">
        <v>0.9</v>
      </c>
      <c r="S5" s="18">
        <v>422</v>
      </c>
      <c r="T5" s="18">
        <v>405</v>
      </c>
      <c r="U5" s="18"/>
      <c r="V5" s="18">
        <v>108</v>
      </c>
      <c r="W5" s="18">
        <v>103</v>
      </c>
      <c r="X5" s="18"/>
      <c r="Y5" s="18">
        <v>-6453</v>
      </c>
      <c r="Z5" s="18">
        <v>-6907</v>
      </c>
      <c r="AA5" s="18"/>
      <c r="AB5" s="18">
        <v>7355</v>
      </c>
      <c r="AC5" s="18">
        <v>6604</v>
      </c>
      <c r="AD5" s="18"/>
      <c r="AE5" s="18">
        <v>2.9710000000000001</v>
      </c>
      <c r="AF5" s="18">
        <v>1.8049999999999999</v>
      </c>
      <c r="AG5" s="18"/>
      <c r="AH5" s="18">
        <v>0.63249999999999995</v>
      </c>
      <c r="AI5" s="18">
        <v>0.17150000000000001</v>
      </c>
      <c r="AJ5" s="18"/>
      <c r="AK5" s="18">
        <v>48.65</v>
      </c>
      <c r="AL5" s="18">
        <v>66.5</v>
      </c>
      <c r="AM5" s="18"/>
      <c r="AN5" s="18"/>
    </row>
    <row r="6" spans="1:40" x14ac:dyDescent="0.2">
      <c r="A6" s="18">
        <v>62.834777000000003</v>
      </c>
      <c r="B6" s="18">
        <v>64.495850000000004</v>
      </c>
      <c r="D6" s="18">
        <v>33.305084999999998</v>
      </c>
      <c r="E6" s="18">
        <v>34.493962000000003</v>
      </c>
      <c r="G6" s="18">
        <v>0.77500000000000002</v>
      </c>
      <c r="H6" s="18">
        <v>0.91249999999999998</v>
      </c>
      <c r="J6" s="18">
        <v>3.6875</v>
      </c>
      <c r="K6" s="18">
        <v>3.6583329999999998</v>
      </c>
      <c r="M6" s="18">
        <v>2.4593750000000001</v>
      </c>
      <c r="N6" s="18">
        <v>2.3964289999999999</v>
      </c>
      <c r="P6" s="18">
        <v>0.80625000000000002</v>
      </c>
      <c r="Q6" s="18">
        <v>0.81666700000000003</v>
      </c>
      <c r="S6" s="18">
        <v>504</v>
      </c>
      <c r="T6" s="18">
        <v>483</v>
      </c>
      <c r="U6" s="18"/>
      <c r="V6" s="18">
        <v>98</v>
      </c>
      <c r="W6" s="18">
        <v>120</v>
      </c>
      <c r="X6" s="18"/>
      <c r="Y6" s="18">
        <v>-5747</v>
      </c>
      <c r="Z6" s="18">
        <v>-7332</v>
      </c>
      <c r="AA6" s="18"/>
      <c r="AB6" s="18">
        <v>5921</v>
      </c>
      <c r="AC6" s="18">
        <v>8015</v>
      </c>
      <c r="AD6" s="18"/>
      <c r="AE6" s="18">
        <v>1.67</v>
      </c>
      <c r="AF6" s="18">
        <v>3.4249999999999998</v>
      </c>
      <c r="AG6" s="18"/>
      <c r="AH6" s="18">
        <v>0.20499999999999999</v>
      </c>
      <c r="AI6" s="18">
        <v>0.314</v>
      </c>
      <c r="AJ6" s="18"/>
      <c r="AK6" s="18">
        <v>22.5</v>
      </c>
      <c r="AL6" s="18">
        <v>43.05</v>
      </c>
      <c r="AM6" s="18"/>
      <c r="AN6" s="18"/>
    </row>
    <row r="7" spans="1:40" x14ac:dyDescent="0.2">
      <c r="A7" s="18">
        <v>63.336829000000002</v>
      </c>
      <c r="B7" s="18">
        <v>77.558413999999999</v>
      </c>
      <c r="D7" s="18">
        <v>33.803907000000002</v>
      </c>
      <c r="E7" s="18">
        <v>45.190562999999997</v>
      </c>
      <c r="G7" s="18">
        <v>0.77500000000000002</v>
      </c>
      <c r="H7" s="18">
        <v>0.88124999999999998</v>
      </c>
      <c r="J7" s="18">
        <v>3.8791669999999998</v>
      </c>
      <c r="K7" s="18">
        <v>3.4437500000000001</v>
      </c>
      <c r="M7" s="18">
        <v>2.5678570000000001</v>
      </c>
      <c r="N7" s="18">
        <v>1.8875</v>
      </c>
      <c r="P7" s="18">
        <v>0.72499999999999998</v>
      </c>
      <c r="Q7" s="18">
        <v>0.99687499999999996</v>
      </c>
      <c r="S7" s="18">
        <v>480</v>
      </c>
      <c r="T7" s="18">
        <v>498</v>
      </c>
      <c r="U7" s="18"/>
      <c r="V7" s="18">
        <v>86</v>
      </c>
      <c r="W7" s="18">
        <v>107</v>
      </c>
      <c r="X7" s="18"/>
      <c r="Y7" s="18">
        <v>-6935</v>
      </c>
      <c r="Z7" s="18">
        <v>-7398</v>
      </c>
      <c r="AA7" s="18"/>
      <c r="AB7" s="18">
        <v>8642</v>
      </c>
      <c r="AC7" s="18">
        <v>7236</v>
      </c>
      <c r="AD7" s="18"/>
      <c r="AE7" s="18">
        <v>2.2549999999999999</v>
      </c>
      <c r="AF7" s="18">
        <v>3.69</v>
      </c>
      <c r="AG7" s="18"/>
      <c r="AH7" s="18">
        <v>3.8600000000000002E-2</v>
      </c>
      <c r="AI7" s="18">
        <v>0.44500000000000001</v>
      </c>
      <c r="AJ7" s="18"/>
      <c r="AK7" s="18">
        <v>61.75</v>
      </c>
      <c r="AL7" s="18">
        <v>34</v>
      </c>
      <c r="AM7" s="18"/>
      <c r="AN7" s="18"/>
    </row>
    <row r="8" spans="1:40" x14ac:dyDescent="0.2">
      <c r="A8" s="18">
        <v>58.582050000000002</v>
      </c>
      <c r="B8" s="18">
        <v>63.070174999999999</v>
      </c>
      <c r="D8" s="18">
        <v>30.486832</v>
      </c>
      <c r="E8" s="18">
        <v>33.626902000000001</v>
      </c>
      <c r="G8" s="18">
        <v>0.69687500000000002</v>
      </c>
      <c r="H8" s="18">
        <v>0.765625</v>
      </c>
      <c r="J8" s="18">
        <v>3.9156249999999999</v>
      </c>
      <c r="K8" s="18">
        <v>3.9031250000000002</v>
      </c>
      <c r="M8" s="18">
        <v>2.7218749999999998</v>
      </c>
      <c r="N8" s="18">
        <v>2.5906250000000002</v>
      </c>
      <c r="P8" s="18">
        <v>0.64375000000000004</v>
      </c>
      <c r="Q8" s="18">
        <v>0.828125</v>
      </c>
      <c r="S8" s="18">
        <v>450</v>
      </c>
      <c r="T8" s="18">
        <v>501</v>
      </c>
      <c r="U8" s="18"/>
      <c r="V8" s="18">
        <v>91</v>
      </c>
      <c r="W8" s="18">
        <v>118</v>
      </c>
      <c r="X8" s="18"/>
      <c r="Y8" s="18">
        <v>-8462</v>
      </c>
      <c r="Z8" s="18">
        <v>-8374</v>
      </c>
      <c r="AA8" s="18"/>
      <c r="AB8" s="18">
        <v>9629</v>
      </c>
      <c r="AC8" s="18">
        <v>7915</v>
      </c>
      <c r="AD8" s="18"/>
      <c r="AE8" s="18">
        <v>3.93</v>
      </c>
      <c r="AF8" s="18">
        <v>1.4367000000000001</v>
      </c>
      <c r="AG8" s="18"/>
      <c r="AH8" s="18">
        <v>0.28199999999999997</v>
      </c>
      <c r="AI8" s="18">
        <v>0.20833333000000001</v>
      </c>
      <c r="AJ8" s="18"/>
      <c r="AK8" s="18">
        <v>65.566999999999993</v>
      </c>
      <c r="AL8" s="18">
        <v>47.3</v>
      </c>
      <c r="AM8" s="18"/>
      <c r="AN8" s="18"/>
    </row>
    <row r="9" spans="1:40" x14ac:dyDescent="0.2">
      <c r="A9" s="18">
        <v>66.565083000000001</v>
      </c>
      <c r="B9" s="18">
        <v>63.761761999999997</v>
      </c>
      <c r="D9" s="18">
        <v>36.023603000000001</v>
      </c>
      <c r="E9" s="18">
        <v>33.803772000000002</v>
      </c>
      <c r="G9" s="18">
        <v>0.83571399999999996</v>
      </c>
      <c r="H9" s="18">
        <v>0.89583299999999999</v>
      </c>
      <c r="J9" s="18">
        <v>3.628571</v>
      </c>
      <c r="K9" s="18">
        <v>3.4583330000000001</v>
      </c>
      <c r="M9" s="18">
        <v>2.3214290000000002</v>
      </c>
      <c r="N9" s="18">
        <v>2.2892860000000002</v>
      </c>
      <c r="P9" s="18">
        <v>0.760714</v>
      </c>
      <c r="Q9" s="18">
        <v>0.81666700000000003</v>
      </c>
      <c r="S9" s="18">
        <v>373</v>
      </c>
      <c r="T9" s="18">
        <v>472</v>
      </c>
      <c r="U9" s="18"/>
      <c r="V9" s="18">
        <v>94</v>
      </c>
      <c r="W9" s="18">
        <v>108</v>
      </c>
      <c r="X9" s="18"/>
      <c r="Y9" s="18">
        <v>-5334</v>
      </c>
      <c r="Z9" s="18">
        <v>-8795</v>
      </c>
      <c r="AA9" s="18"/>
      <c r="AB9" s="18">
        <v>5373</v>
      </c>
      <c r="AC9" s="18">
        <v>8416</v>
      </c>
      <c r="AD9" s="18"/>
      <c r="AE9" s="18">
        <v>2.5299999999999998</v>
      </c>
      <c r="AF9" s="18">
        <v>2.57</v>
      </c>
      <c r="AG9" s="18"/>
      <c r="AH9" s="18">
        <v>1.32</v>
      </c>
      <c r="AI9" s="18">
        <v>9.4100000000000003E-2</v>
      </c>
      <c r="AJ9" s="18"/>
      <c r="AK9" s="18">
        <v>29.75</v>
      </c>
      <c r="AL9" s="18">
        <v>75.8</v>
      </c>
      <c r="AM9" s="18"/>
      <c r="AN9" s="18"/>
    </row>
    <row r="10" spans="1:40" x14ac:dyDescent="0.2">
      <c r="A10" s="18">
        <v>67.479095999999998</v>
      </c>
      <c r="B10" s="18">
        <v>61.512158999999997</v>
      </c>
      <c r="D10" s="18">
        <v>36.928944000000001</v>
      </c>
      <c r="E10" s="18">
        <v>32.446063000000002</v>
      </c>
      <c r="G10" s="18">
        <v>0.8125</v>
      </c>
      <c r="H10" s="18">
        <v>0.79285700000000003</v>
      </c>
      <c r="J10" s="18">
        <v>3.8958330000000001</v>
      </c>
      <c r="K10" s="18">
        <v>3.8071429999999999</v>
      </c>
      <c r="M10" s="18">
        <v>2.4571429999999999</v>
      </c>
      <c r="N10" s="18">
        <v>2.5718749999999999</v>
      </c>
      <c r="P10" s="18">
        <v>0.79166700000000001</v>
      </c>
      <c r="Q10" s="18">
        <v>0.79642900000000005</v>
      </c>
      <c r="S10" s="18">
        <v>427</v>
      </c>
      <c r="T10" s="18">
        <v>553</v>
      </c>
      <c r="U10" s="18"/>
      <c r="V10" s="18">
        <v>99</v>
      </c>
      <c r="W10" s="18">
        <v>122</v>
      </c>
      <c r="X10" s="18"/>
      <c r="Y10" s="18">
        <v>-8300</v>
      </c>
      <c r="Z10" s="18">
        <v>-8228</v>
      </c>
      <c r="AA10" s="18"/>
      <c r="AB10" s="18">
        <v>7900</v>
      </c>
      <c r="AC10" s="18">
        <v>8775</v>
      </c>
      <c r="AD10" s="18"/>
      <c r="AE10" s="18">
        <v>4.4050000000000002</v>
      </c>
      <c r="AF10" s="18">
        <v>1.5</v>
      </c>
      <c r="AG10" s="18"/>
      <c r="AH10" s="18">
        <v>0.32450000000000001</v>
      </c>
      <c r="AI10" s="18">
        <v>0.16900000000000001</v>
      </c>
      <c r="AJ10" s="18"/>
      <c r="AK10" s="18">
        <v>41.9</v>
      </c>
      <c r="AL10" s="18">
        <v>43.6</v>
      </c>
      <c r="AM10" s="18"/>
      <c r="AN10" s="18"/>
    </row>
    <row r="11" spans="1:40" x14ac:dyDescent="0.2">
      <c r="A11" s="18">
        <v>61.890999999999998</v>
      </c>
      <c r="B11" s="18">
        <v>66.023505999999998</v>
      </c>
      <c r="D11" s="18">
        <v>32.813904000000001</v>
      </c>
      <c r="E11" s="18">
        <v>35.590277999999998</v>
      </c>
      <c r="G11" s="18">
        <v>1.017857</v>
      </c>
      <c r="H11" s="18">
        <v>1.092857</v>
      </c>
      <c r="J11" s="18">
        <v>3.9535710000000002</v>
      </c>
      <c r="K11" s="18">
        <v>3.6</v>
      </c>
      <c r="M11" s="18">
        <v>2.65625</v>
      </c>
      <c r="N11" s="18">
        <v>2.3187500000000001</v>
      </c>
      <c r="P11" s="18">
        <v>0.66428600000000004</v>
      </c>
      <c r="Q11" s="18">
        <v>0.68571400000000005</v>
      </c>
      <c r="S11" s="18">
        <v>440</v>
      </c>
      <c r="T11" s="18">
        <v>557</v>
      </c>
      <c r="U11" s="18"/>
      <c r="V11" s="18">
        <v>104</v>
      </c>
      <c r="W11" s="18">
        <v>113</v>
      </c>
      <c r="X11" s="18"/>
      <c r="Y11" s="18">
        <v>-6720</v>
      </c>
      <c r="Z11" s="18">
        <v>-7826</v>
      </c>
      <c r="AA11" s="18"/>
      <c r="AB11" s="18">
        <v>6437</v>
      </c>
      <c r="AC11" s="18">
        <v>6928</v>
      </c>
      <c r="AD11" s="18"/>
      <c r="AE11" s="18">
        <v>1.29</v>
      </c>
      <c r="AF11" s="18">
        <v>5.1100000000000003</v>
      </c>
      <c r="AG11" s="18"/>
      <c r="AH11" s="18">
        <v>0.187</v>
      </c>
      <c r="AI11" s="18">
        <v>1.3733333299999999</v>
      </c>
      <c r="AJ11" s="18"/>
      <c r="AK11" s="18">
        <v>24.8</v>
      </c>
      <c r="AL11" s="18">
        <v>48.366999999999997</v>
      </c>
      <c r="AM11" s="18"/>
      <c r="AN11" s="18"/>
    </row>
    <row r="12" spans="1:40" x14ac:dyDescent="0.2">
      <c r="D12" s="18"/>
      <c r="E12" s="18"/>
      <c r="G12" s="18"/>
      <c r="H12" s="18"/>
      <c r="J12" s="18"/>
      <c r="K12" s="18"/>
      <c r="M12" s="18"/>
      <c r="N12" s="18"/>
      <c r="P12" s="18"/>
      <c r="Q12" s="18"/>
      <c r="S12" s="18"/>
      <c r="T12" s="18"/>
      <c r="U12" s="18"/>
      <c r="V12" s="18"/>
      <c r="W12" s="18">
        <v>119</v>
      </c>
      <c r="X12" s="18"/>
      <c r="Y12" s="18"/>
      <c r="Z12" s="18">
        <v>-9964</v>
      </c>
      <c r="AA12" s="18"/>
      <c r="AB12" s="18"/>
      <c r="AC12" s="18">
        <v>9814</v>
      </c>
      <c r="AD12" s="18"/>
      <c r="AE12" s="18"/>
      <c r="AF12" s="18">
        <v>1.52</v>
      </c>
      <c r="AG12" s="18"/>
      <c r="AH12" s="18"/>
      <c r="AI12" s="18">
        <v>0.151</v>
      </c>
      <c r="AJ12" s="18"/>
      <c r="AK12" s="18"/>
      <c r="AL12" s="18">
        <v>72.400000000000006</v>
      </c>
      <c r="AM12" s="18"/>
      <c r="AN12" s="18"/>
    </row>
    <row r="13" spans="1:40" x14ac:dyDescent="0.2">
      <c r="D13" s="18"/>
      <c r="E13" s="18"/>
      <c r="G13" s="18"/>
      <c r="H13" s="18"/>
      <c r="J13" s="18"/>
      <c r="K13" s="18"/>
      <c r="M13" s="18"/>
      <c r="N13" s="18"/>
      <c r="P13" s="18"/>
      <c r="Q13" s="18"/>
      <c r="S13" s="18"/>
      <c r="T13" s="18"/>
      <c r="U13" s="18"/>
      <c r="V13" s="18"/>
      <c r="W13" s="18">
        <v>115</v>
      </c>
      <c r="X13" s="18"/>
      <c r="Y13" s="18"/>
      <c r="Z13" s="18">
        <v>-8023</v>
      </c>
      <c r="AA13" s="18"/>
      <c r="AB13" s="18"/>
      <c r="AC13" s="18">
        <v>7355</v>
      </c>
      <c r="AD13" s="18"/>
      <c r="AE13" s="18"/>
      <c r="AF13" s="18">
        <v>1.4530000000000001</v>
      </c>
      <c r="AG13" s="18"/>
      <c r="AH13" s="18"/>
      <c r="AI13" s="18">
        <v>0.41</v>
      </c>
      <c r="AJ13" s="18"/>
      <c r="AK13" s="18"/>
      <c r="AL13" s="18">
        <v>24.1</v>
      </c>
      <c r="AM13" s="18"/>
      <c r="AN13" s="18"/>
    </row>
    <row r="14" spans="1:40" x14ac:dyDescent="0.2">
      <c r="E14" s="18"/>
      <c r="H14" s="18"/>
      <c r="K14" s="18"/>
      <c r="N14" s="18"/>
      <c r="Q14" s="18"/>
      <c r="T14" s="18"/>
      <c r="Z14" s="18"/>
      <c r="AA14" s="18"/>
      <c r="AC14" s="18"/>
      <c r="AD14" s="18"/>
      <c r="AF14" s="18"/>
      <c r="AG14" s="18"/>
      <c r="AH14" s="18"/>
      <c r="AI14" s="18"/>
      <c r="AJ14" s="18"/>
      <c r="AL14" s="18"/>
      <c r="AM14" s="18"/>
    </row>
    <row r="15" spans="1:40" x14ac:dyDescent="0.2">
      <c r="E15" s="18"/>
      <c r="H15" s="18"/>
      <c r="K15" s="18"/>
      <c r="N15" s="18"/>
      <c r="Q15" s="18"/>
      <c r="T15" s="18"/>
    </row>
    <row r="16" spans="1:40" x14ac:dyDescent="0.2">
      <c r="E16" s="18"/>
      <c r="H16" s="18"/>
      <c r="K16" s="18"/>
      <c r="M16" s="18"/>
      <c r="N16" s="18"/>
      <c r="P16" s="18"/>
      <c r="Q16" s="18"/>
      <c r="S16" s="18"/>
      <c r="T16" s="18"/>
    </row>
    <row r="17" spans="5:45" x14ac:dyDescent="0.2">
      <c r="E17" s="9"/>
      <c r="F17" s="9"/>
    </row>
    <row r="18" spans="5:45" x14ac:dyDescent="0.2">
      <c r="H18" s="18"/>
      <c r="I18" s="18"/>
      <c r="J18" s="18"/>
      <c r="K18" s="18"/>
      <c r="L18" s="18"/>
      <c r="M18" s="18"/>
      <c r="N18" s="18"/>
      <c r="O18" s="18"/>
      <c r="AB18" s="18"/>
      <c r="AC18" s="18"/>
      <c r="AD18" s="18"/>
      <c r="AE18" s="18"/>
      <c r="AF18" s="18"/>
      <c r="AG18" s="18"/>
      <c r="AH18" s="18"/>
      <c r="AI18" s="18"/>
      <c r="AJ18" s="18"/>
    </row>
    <row r="19" spans="5:45" x14ac:dyDescent="0.2">
      <c r="E19" s="1"/>
      <c r="F19" s="1"/>
      <c r="G19" s="1"/>
      <c r="H19" s="1"/>
      <c r="I19" s="1"/>
      <c r="J19" s="1"/>
      <c r="K19" s="1"/>
      <c r="L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5:45" x14ac:dyDescent="0.2">
      <c r="E20" s="1"/>
      <c r="F20" s="1"/>
      <c r="G20" s="1"/>
      <c r="H20" s="1"/>
      <c r="I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5:45" x14ac:dyDescent="0.2"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5:45" x14ac:dyDescent="0.2">
      <c r="E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5:45" x14ac:dyDescent="0.2">
      <c r="E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5:45" x14ac:dyDescent="0.2">
      <c r="E24" s="1"/>
    </row>
    <row r="25" spans="5:45" x14ac:dyDescent="0.2">
      <c r="E25" s="1"/>
    </row>
    <row r="26" spans="5:45" x14ac:dyDescent="0.2">
      <c r="E26" s="1"/>
    </row>
    <row r="27" spans="5:45" x14ac:dyDescent="0.2">
      <c r="E27" s="1"/>
    </row>
    <row r="28" spans="5:45" x14ac:dyDescent="0.2">
      <c r="E28" s="1"/>
    </row>
    <row r="29" spans="5:45" x14ac:dyDescent="0.2">
      <c r="E29" s="1"/>
    </row>
    <row r="30" spans="5:45" x14ac:dyDescent="0.2">
      <c r="E30" s="1"/>
    </row>
    <row r="31" spans="5:45" x14ac:dyDescent="0.2">
      <c r="E31" s="1"/>
    </row>
    <row r="32" spans="5:45" x14ac:dyDescent="0.2">
      <c r="E32" s="1"/>
    </row>
  </sheetData>
  <mergeCells count="13">
    <mergeCell ref="AE3:AF3"/>
    <mergeCell ref="AK3:AL3"/>
    <mergeCell ref="A3:B3"/>
    <mergeCell ref="AH3:AI3"/>
    <mergeCell ref="V3:W3"/>
    <mergeCell ref="D3:E3"/>
    <mergeCell ref="G3:H3"/>
    <mergeCell ref="J3:K3"/>
    <mergeCell ref="M3:N3"/>
    <mergeCell ref="P3:Q3"/>
    <mergeCell ref="S3:T3"/>
    <mergeCell ref="Y3:Z3"/>
    <mergeCell ref="AB3:AC3"/>
  </mergeCell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15D33-C42F-8849-8503-B0E76BE32A99}">
  <dimension ref="A1:Q11"/>
  <sheetViews>
    <sheetView workbookViewId="0">
      <selection activeCell="A2" sqref="A2"/>
    </sheetView>
  </sheetViews>
  <sheetFormatPr baseColWidth="10" defaultRowHeight="16" x14ac:dyDescent="0.2"/>
  <cols>
    <col min="6" max="6" width="10" customWidth="1"/>
    <col min="7" max="7" width="13.1640625" customWidth="1"/>
    <col min="8" max="8" width="14" customWidth="1"/>
    <col min="11" max="11" width="11.6640625" customWidth="1"/>
  </cols>
  <sheetData>
    <row r="1" spans="1:17" x14ac:dyDescent="0.2">
      <c r="A1" t="s">
        <v>98</v>
      </c>
    </row>
    <row r="3" spans="1:17" x14ac:dyDescent="0.2">
      <c r="A3" s="19" t="s">
        <v>94</v>
      </c>
      <c r="B3" s="19"/>
      <c r="D3" s="23" t="s">
        <v>78</v>
      </c>
      <c r="E3" s="23"/>
      <c r="F3" s="3"/>
      <c r="G3" s="19" t="s">
        <v>79</v>
      </c>
      <c r="H3" s="23"/>
      <c r="I3" s="3"/>
      <c r="J3" s="19" t="s">
        <v>80</v>
      </c>
      <c r="K3" s="23"/>
      <c r="L3" s="3"/>
      <c r="M3" s="19" t="s">
        <v>81</v>
      </c>
      <c r="N3" s="23"/>
      <c r="O3" s="3"/>
      <c r="P3" s="19" t="s">
        <v>82</v>
      </c>
      <c r="Q3" s="23"/>
    </row>
    <row r="4" spans="1:17" x14ac:dyDescent="0.2">
      <c r="A4" s="3" t="s">
        <v>1</v>
      </c>
      <c r="B4" s="3" t="s">
        <v>2</v>
      </c>
      <c r="D4" s="3" t="s">
        <v>1</v>
      </c>
      <c r="E4" s="3" t="s">
        <v>2</v>
      </c>
      <c r="G4" s="3" t="s">
        <v>1</v>
      </c>
      <c r="H4" s="3" t="s">
        <v>2</v>
      </c>
      <c r="J4" s="3" t="s">
        <v>1</v>
      </c>
      <c r="K4" s="3" t="s">
        <v>2</v>
      </c>
      <c r="M4" s="3" t="s">
        <v>1</v>
      </c>
      <c r="N4" s="3" t="s">
        <v>2</v>
      </c>
      <c r="P4" s="3" t="s">
        <v>1</v>
      </c>
      <c r="Q4" s="3" t="s">
        <v>2</v>
      </c>
    </row>
    <row r="5" spans="1:17" x14ac:dyDescent="0.2">
      <c r="A5" s="18">
        <v>31.848472000000001</v>
      </c>
      <c r="B5" s="18">
        <v>12.278185000000001</v>
      </c>
      <c r="D5" s="18">
        <v>0.71296300000000001</v>
      </c>
      <c r="E5" s="18">
        <v>1.230952</v>
      </c>
      <c r="G5" s="18">
        <v>2.9478840000000002</v>
      </c>
      <c r="H5" s="18">
        <v>4.5920629999999996</v>
      </c>
      <c r="J5" s="18">
        <v>2.0090279999999998</v>
      </c>
      <c r="K5" s="18">
        <v>4.0282410000000004</v>
      </c>
      <c r="M5" s="18">
        <v>0.72169300000000003</v>
      </c>
      <c r="N5" s="18">
        <v>1.0679890000000001</v>
      </c>
      <c r="P5" s="18">
        <v>422</v>
      </c>
      <c r="Q5" s="18">
        <v>447</v>
      </c>
    </row>
    <row r="6" spans="1:17" x14ac:dyDescent="0.2">
      <c r="A6" s="18">
        <v>27.063127000000001</v>
      </c>
      <c r="B6" s="18">
        <v>14.273291</v>
      </c>
      <c r="D6" s="18">
        <v>0.83009299999999997</v>
      </c>
      <c r="E6" s="18">
        <v>1.053439</v>
      </c>
      <c r="G6" s="18">
        <v>3.534259</v>
      </c>
      <c r="H6" s="18">
        <v>4.5949739999999997</v>
      </c>
      <c r="J6" s="18">
        <v>2.5777779999999999</v>
      </c>
      <c r="K6" s="18">
        <v>3.93912</v>
      </c>
      <c r="M6" s="18">
        <v>0.74351900000000004</v>
      </c>
      <c r="N6" s="18">
        <v>1.0126980000000001</v>
      </c>
      <c r="P6" s="18">
        <v>506</v>
      </c>
      <c r="Q6" s="18">
        <v>491</v>
      </c>
    </row>
    <row r="7" spans="1:17" x14ac:dyDescent="0.2">
      <c r="A7" s="18">
        <v>43.922218999999998</v>
      </c>
      <c r="B7" s="18">
        <v>17.844767999999998</v>
      </c>
      <c r="D7" s="18">
        <v>1.0156080000000001</v>
      </c>
      <c r="E7" s="18">
        <v>0.841005</v>
      </c>
      <c r="G7" s="18">
        <v>3.2738100000000001</v>
      </c>
      <c r="H7" s="18">
        <v>4.6211640000000003</v>
      </c>
      <c r="J7" s="18">
        <v>1.83588</v>
      </c>
      <c r="K7" s="18">
        <v>3.7965279999999999</v>
      </c>
      <c r="M7" s="18">
        <v>0.63730200000000004</v>
      </c>
      <c r="N7" s="18">
        <v>0.75079399999999996</v>
      </c>
      <c r="P7" s="18">
        <v>537</v>
      </c>
      <c r="Q7" s="18">
        <v>515</v>
      </c>
    </row>
    <row r="8" spans="1:17" x14ac:dyDescent="0.2">
      <c r="A8" s="18"/>
      <c r="B8" s="18">
        <v>25.781784999999999</v>
      </c>
      <c r="D8" s="18"/>
      <c r="E8" s="18">
        <v>1.1756610000000001</v>
      </c>
      <c r="G8" s="18"/>
      <c r="H8" s="18">
        <v>4.1410049999999998</v>
      </c>
      <c r="J8" s="18"/>
      <c r="K8" s="18">
        <v>3.0733799999999998</v>
      </c>
      <c r="M8" s="18"/>
      <c r="N8" s="18">
        <v>1.035979</v>
      </c>
      <c r="P8" s="18"/>
      <c r="Q8" s="18">
        <v>574</v>
      </c>
    </row>
    <row r="9" spans="1:17" x14ac:dyDescent="0.2">
      <c r="A9" s="18"/>
      <c r="B9" s="18">
        <v>16.587948000000001</v>
      </c>
      <c r="D9" s="18"/>
      <c r="E9" s="18">
        <v>1.1789350000000001</v>
      </c>
      <c r="G9" s="18"/>
      <c r="H9" s="18">
        <v>4.1326390000000002</v>
      </c>
      <c r="J9" s="18"/>
      <c r="K9" s="18">
        <v>3.4471189999999998</v>
      </c>
      <c r="M9" s="18"/>
      <c r="N9" s="18">
        <v>0.90902799999999995</v>
      </c>
      <c r="P9" s="18"/>
      <c r="Q9" s="18">
        <v>522</v>
      </c>
    </row>
    <row r="10" spans="1:17" x14ac:dyDescent="0.2">
      <c r="A10" s="18"/>
      <c r="B10" s="18">
        <v>20.014966999999999</v>
      </c>
      <c r="D10" s="18"/>
      <c r="E10" s="18">
        <v>1.033069</v>
      </c>
      <c r="G10" s="18"/>
      <c r="H10" s="18">
        <v>4.3708989999999996</v>
      </c>
      <c r="J10" s="18"/>
      <c r="K10" s="18">
        <v>3.4960650000000002</v>
      </c>
      <c r="M10" s="18"/>
      <c r="N10" s="18">
        <v>1.1232800000000001</v>
      </c>
      <c r="P10" s="18"/>
      <c r="Q10" s="18">
        <v>576</v>
      </c>
    </row>
    <row r="11" spans="1:17" x14ac:dyDescent="0.2">
      <c r="A11" s="18"/>
      <c r="B11" s="18"/>
      <c r="D11" s="18"/>
      <c r="E11" s="18"/>
      <c r="G11" s="18"/>
      <c r="H11" s="18"/>
      <c r="J11" s="18"/>
      <c r="K11" s="18"/>
      <c r="M11" s="18"/>
      <c r="N11" s="18"/>
      <c r="P11" s="18"/>
      <c r="Q11" s="18"/>
    </row>
  </sheetData>
  <mergeCells count="6">
    <mergeCell ref="P3:Q3"/>
    <mergeCell ref="A3:B3"/>
    <mergeCell ref="D3:E3"/>
    <mergeCell ref="G3:H3"/>
    <mergeCell ref="J3:K3"/>
    <mergeCell ref="M3:N3"/>
  </mergeCell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2B882-4997-EC49-B209-1EE9BA64C374}">
  <dimension ref="A1:AM32"/>
  <sheetViews>
    <sheetView workbookViewId="0">
      <selection activeCell="Y15" sqref="Y15"/>
    </sheetView>
  </sheetViews>
  <sheetFormatPr baseColWidth="10" defaultRowHeight="16" x14ac:dyDescent="0.2"/>
  <cols>
    <col min="8" max="8" width="11.83203125" customWidth="1"/>
    <col min="11" max="11" width="12.33203125" customWidth="1"/>
    <col min="14" max="14" width="12.1640625" customWidth="1"/>
  </cols>
  <sheetData>
    <row r="1" spans="1:34" x14ac:dyDescent="0.2">
      <c r="A1" t="s">
        <v>99</v>
      </c>
    </row>
    <row r="3" spans="1:34" x14ac:dyDescent="0.2">
      <c r="A3" s="23" t="s">
        <v>94</v>
      </c>
      <c r="B3" s="23"/>
      <c r="C3" s="3"/>
      <c r="D3" s="19" t="s">
        <v>78</v>
      </c>
      <c r="E3" s="23"/>
      <c r="F3" s="3"/>
      <c r="G3" s="19" t="s">
        <v>79</v>
      </c>
      <c r="H3" s="23"/>
      <c r="I3" s="3"/>
      <c r="J3" s="19" t="s">
        <v>80</v>
      </c>
      <c r="K3" s="23"/>
      <c r="L3" s="3"/>
      <c r="M3" s="19" t="s">
        <v>81</v>
      </c>
      <c r="N3" s="23"/>
      <c r="O3" s="3"/>
      <c r="P3" s="19" t="s">
        <v>82</v>
      </c>
      <c r="Q3" s="23"/>
      <c r="R3" s="3"/>
      <c r="S3" s="19" t="s">
        <v>83</v>
      </c>
      <c r="T3" s="23"/>
      <c r="U3" s="3"/>
      <c r="V3" s="19" t="s">
        <v>84</v>
      </c>
      <c r="W3" s="23"/>
      <c r="X3" s="3"/>
      <c r="Y3" s="19" t="s">
        <v>85</v>
      </c>
      <c r="Z3" s="23"/>
      <c r="AA3" s="3"/>
      <c r="AB3" s="19" t="s">
        <v>86</v>
      </c>
      <c r="AC3" s="23"/>
      <c r="AD3" s="3"/>
      <c r="AE3" s="3"/>
    </row>
    <row r="4" spans="1:34" x14ac:dyDescent="0.2">
      <c r="A4" s="3" t="s">
        <v>100</v>
      </c>
      <c r="B4" s="3" t="s">
        <v>101</v>
      </c>
      <c r="D4" s="3" t="s">
        <v>100</v>
      </c>
      <c r="E4" s="3" t="s">
        <v>101</v>
      </c>
      <c r="G4" s="3" t="s">
        <v>100</v>
      </c>
      <c r="H4" s="3" t="s">
        <v>101</v>
      </c>
      <c r="J4" s="3" t="s">
        <v>100</v>
      </c>
      <c r="K4" s="3" t="s">
        <v>101</v>
      </c>
      <c r="M4" s="3" t="s">
        <v>100</v>
      </c>
      <c r="N4" s="3" t="s">
        <v>101</v>
      </c>
      <c r="P4" s="3" t="s">
        <v>100</v>
      </c>
      <c r="Q4" s="3" t="s">
        <v>101</v>
      </c>
      <c r="R4" s="3"/>
      <c r="S4" s="3" t="s">
        <v>100</v>
      </c>
      <c r="T4" s="3" t="s">
        <v>101</v>
      </c>
      <c r="U4" s="3"/>
      <c r="V4" s="3" t="s">
        <v>100</v>
      </c>
      <c r="W4" s="3" t="s">
        <v>101</v>
      </c>
      <c r="X4" s="3"/>
      <c r="Y4" s="3" t="s">
        <v>100</v>
      </c>
      <c r="Z4" s="3" t="s">
        <v>101</v>
      </c>
      <c r="AA4" s="3"/>
      <c r="AB4" s="3" t="s">
        <v>100</v>
      </c>
      <c r="AC4" s="3" t="s">
        <v>101</v>
      </c>
      <c r="AD4" s="3"/>
      <c r="AE4" s="3"/>
    </row>
    <row r="5" spans="1:34" x14ac:dyDescent="0.2">
      <c r="A5" s="7">
        <v>26.329263000000001</v>
      </c>
      <c r="B5" s="7">
        <v>29.851973999999998</v>
      </c>
      <c r="C5" s="9"/>
      <c r="D5" s="7">
        <v>0.83928599999999998</v>
      </c>
      <c r="E5" s="7">
        <v>1.28125</v>
      </c>
      <c r="F5" s="9"/>
      <c r="G5" s="7">
        <v>3.660714</v>
      </c>
      <c r="H5" s="7">
        <v>3.8</v>
      </c>
      <c r="I5" s="9"/>
      <c r="J5" s="7">
        <v>2.6968749999999999</v>
      </c>
      <c r="K5" s="7">
        <v>2.6656249999999999</v>
      </c>
      <c r="L5" s="9"/>
      <c r="M5" s="7">
        <v>1.0249999999999999</v>
      </c>
      <c r="N5" s="7">
        <v>1.0843750000000001</v>
      </c>
      <c r="O5" s="9"/>
      <c r="P5" s="7">
        <v>541</v>
      </c>
      <c r="Q5" s="7">
        <v>524</v>
      </c>
      <c r="R5" s="7"/>
      <c r="S5" s="7">
        <v>-10549</v>
      </c>
      <c r="T5" s="7">
        <v>-6509</v>
      </c>
      <c r="U5" s="7"/>
      <c r="V5" s="7">
        <v>9769</v>
      </c>
      <c r="W5" s="7">
        <v>7320</v>
      </c>
      <c r="X5" s="7"/>
      <c r="Y5" s="7">
        <v>0.25929999999999997</v>
      </c>
      <c r="Z5" s="7">
        <v>0.65</v>
      </c>
      <c r="AA5" s="7"/>
      <c r="AB5" s="7">
        <v>56.567</v>
      </c>
      <c r="AC5" s="7">
        <v>12.8</v>
      </c>
      <c r="AD5" s="18"/>
      <c r="AE5" s="18"/>
    </row>
    <row r="6" spans="1:34" x14ac:dyDescent="0.2">
      <c r="A6" s="7">
        <v>31.857709</v>
      </c>
      <c r="B6" s="7">
        <v>32.941322999999997</v>
      </c>
      <c r="C6" s="9"/>
      <c r="D6" s="7">
        <v>1.0392859999999999</v>
      </c>
      <c r="E6" s="7">
        <v>1.2035709999999999</v>
      </c>
      <c r="F6" s="9"/>
      <c r="G6" s="7">
        <v>4.003571</v>
      </c>
      <c r="H6" s="7">
        <v>3.378571</v>
      </c>
      <c r="I6" s="9"/>
      <c r="J6" s="7">
        <v>2.7281249999999999</v>
      </c>
      <c r="K6" s="7">
        <v>2.265625</v>
      </c>
      <c r="L6" s="9"/>
      <c r="M6" s="7">
        <v>0.81071400000000005</v>
      </c>
      <c r="N6" s="7">
        <v>1.1464289999999999</v>
      </c>
      <c r="O6" s="9"/>
      <c r="P6" s="7">
        <v>561</v>
      </c>
      <c r="Q6" s="7">
        <v>457</v>
      </c>
      <c r="R6" s="7"/>
      <c r="S6" s="7">
        <v>-7649</v>
      </c>
      <c r="T6" s="7">
        <v>-7680</v>
      </c>
      <c r="U6" s="7"/>
      <c r="V6" s="7">
        <v>7684</v>
      </c>
      <c r="W6" s="7">
        <v>7039</v>
      </c>
      <c r="X6" s="7"/>
      <c r="Y6" s="7">
        <v>0.39429999999999998</v>
      </c>
      <c r="Z6" s="7">
        <v>1.1045</v>
      </c>
      <c r="AA6" s="7"/>
      <c r="AB6" s="7">
        <v>39.567</v>
      </c>
      <c r="AC6" s="7">
        <v>77.25</v>
      </c>
      <c r="AD6" s="18"/>
      <c r="AE6" s="18"/>
    </row>
    <row r="7" spans="1:34" x14ac:dyDescent="0.2">
      <c r="A7" s="7">
        <v>30.982143000000001</v>
      </c>
      <c r="B7" s="7">
        <v>38.084800000000001</v>
      </c>
      <c r="C7" s="9"/>
      <c r="D7" s="7">
        <v>1.035714</v>
      </c>
      <c r="E7" s="7">
        <v>0.885714</v>
      </c>
      <c r="F7" s="9"/>
      <c r="G7" s="7">
        <v>3.5</v>
      </c>
      <c r="H7" s="7">
        <v>3.6642860000000002</v>
      </c>
      <c r="I7" s="9"/>
      <c r="J7" s="7">
        <v>2.4156249999999999</v>
      </c>
      <c r="K7" s="7">
        <v>2.2687499999999998</v>
      </c>
      <c r="L7" s="9"/>
      <c r="M7" s="7">
        <v>0.79642900000000005</v>
      </c>
      <c r="N7" s="7">
        <v>0.88928600000000002</v>
      </c>
      <c r="O7" s="9"/>
      <c r="P7" s="7">
        <v>522</v>
      </c>
      <c r="Q7" s="7">
        <v>508</v>
      </c>
      <c r="R7" s="7"/>
      <c r="S7" s="7">
        <v>-8677</v>
      </c>
      <c r="T7" s="7">
        <v>-7630</v>
      </c>
      <c r="U7" s="7"/>
      <c r="V7" s="7">
        <v>8935</v>
      </c>
      <c r="W7" s="7">
        <v>7705</v>
      </c>
      <c r="X7" s="7"/>
      <c r="Y7" s="7">
        <v>1.32</v>
      </c>
      <c r="Z7" s="7">
        <v>1.72</v>
      </c>
      <c r="AA7" s="7"/>
      <c r="AB7" s="7">
        <v>45.25</v>
      </c>
      <c r="AC7" s="7">
        <v>33.299999999999997</v>
      </c>
      <c r="AD7" s="18"/>
      <c r="AE7" s="18"/>
    </row>
    <row r="8" spans="1:34" x14ac:dyDescent="0.2">
      <c r="A8" s="7">
        <v>29.354838999999998</v>
      </c>
      <c r="B8" s="7">
        <v>37.303786000000002</v>
      </c>
      <c r="C8" s="9"/>
      <c r="D8" s="7">
        <v>0.86785699999999999</v>
      </c>
      <c r="E8" s="7">
        <v>0.86875000000000002</v>
      </c>
      <c r="F8" s="9"/>
      <c r="G8" s="7">
        <v>3.875</v>
      </c>
      <c r="H8" s="7">
        <v>3.3843749999999999</v>
      </c>
      <c r="I8" s="9"/>
      <c r="J8" s="7">
        <v>2.7374999999999998</v>
      </c>
      <c r="K8" s="7">
        <v>2.1218750000000002</v>
      </c>
      <c r="L8" s="9"/>
      <c r="M8" s="7">
        <v>1</v>
      </c>
      <c r="N8" s="7">
        <v>1.1156250000000001</v>
      </c>
      <c r="O8" s="9"/>
      <c r="P8" s="7">
        <v>481</v>
      </c>
      <c r="Q8" s="7">
        <v>546</v>
      </c>
      <c r="R8" s="7"/>
      <c r="S8" s="7">
        <v>-6771</v>
      </c>
      <c r="T8" s="7">
        <v>-7548</v>
      </c>
      <c r="U8" s="7"/>
      <c r="V8" s="7">
        <v>7826</v>
      </c>
      <c r="W8" s="7">
        <v>6945</v>
      </c>
      <c r="X8" s="7"/>
      <c r="Y8" s="7">
        <v>2.5299999999999998</v>
      </c>
      <c r="Z8" s="7">
        <v>0.441</v>
      </c>
      <c r="AA8" s="7"/>
      <c r="AB8" s="7">
        <v>29.2</v>
      </c>
      <c r="AC8" s="7">
        <v>48.097499999999997</v>
      </c>
      <c r="AD8" s="18"/>
      <c r="AE8" s="18"/>
    </row>
    <row r="9" spans="1:34" x14ac:dyDescent="0.2">
      <c r="A9" s="7"/>
      <c r="B9" s="7"/>
      <c r="C9" s="9"/>
      <c r="D9" s="7"/>
      <c r="E9" s="7"/>
      <c r="F9" s="9"/>
      <c r="G9" s="7"/>
      <c r="H9" s="7"/>
      <c r="I9" s="9"/>
      <c r="J9" s="7"/>
      <c r="K9" s="7"/>
      <c r="L9" s="9"/>
      <c r="M9" s="7"/>
      <c r="N9" s="7"/>
      <c r="O9" s="9"/>
      <c r="P9" s="7"/>
      <c r="Q9" s="7"/>
      <c r="R9" s="7"/>
      <c r="S9" s="7"/>
      <c r="T9" s="7">
        <v>-8362</v>
      </c>
      <c r="U9" s="7"/>
      <c r="V9" s="7"/>
      <c r="W9" s="7">
        <v>7918</v>
      </c>
      <c r="X9" s="7"/>
      <c r="Y9" s="7"/>
      <c r="Z9" s="7">
        <v>0.23749999999999999</v>
      </c>
      <c r="AA9" s="7"/>
      <c r="AB9" s="7"/>
      <c r="AC9" s="7">
        <v>71.95</v>
      </c>
      <c r="AD9" s="18"/>
      <c r="AE9" s="18"/>
    </row>
    <row r="10" spans="1:34" x14ac:dyDescent="0.2">
      <c r="A10" s="7"/>
      <c r="B10" s="7"/>
      <c r="C10" s="9"/>
      <c r="D10" s="7"/>
      <c r="E10" s="7"/>
      <c r="F10" s="9"/>
      <c r="G10" s="7"/>
      <c r="H10" s="7"/>
      <c r="I10" s="9"/>
      <c r="J10" s="7"/>
      <c r="K10" s="7"/>
      <c r="L10" s="9"/>
      <c r="M10" s="7"/>
      <c r="N10" s="7"/>
      <c r="O10" s="9"/>
      <c r="P10" s="7"/>
      <c r="Q10" s="7"/>
      <c r="R10" s="7"/>
      <c r="S10" s="7"/>
      <c r="T10" s="7">
        <v>-6755</v>
      </c>
      <c r="U10" s="7"/>
      <c r="V10" s="7"/>
      <c r="W10" s="7">
        <v>6914</v>
      </c>
      <c r="X10" s="7"/>
      <c r="Y10" s="7"/>
      <c r="Z10" s="7">
        <v>0.23400000000000001</v>
      </c>
      <c r="AA10" s="7"/>
      <c r="AB10" s="7"/>
      <c r="AC10" s="7">
        <v>45.667000000000002</v>
      </c>
      <c r="AD10" s="18"/>
      <c r="AE10" s="18"/>
    </row>
    <row r="11" spans="1:34" x14ac:dyDescent="0.2">
      <c r="A11" s="7"/>
      <c r="B11" s="7"/>
      <c r="C11" s="9"/>
      <c r="D11" s="7"/>
      <c r="E11" s="7"/>
      <c r="F11" s="9"/>
      <c r="G11" s="7"/>
      <c r="H11" s="7"/>
      <c r="I11" s="9"/>
      <c r="J11" s="7"/>
      <c r="K11" s="7"/>
      <c r="L11" s="9"/>
      <c r="M11" s="7"/>
      <c r="N11" s="7"/>
      <c r="O11" s="9"/>
      <c r="P11" s="7"/>
      <c r="Q11" s="7"/>
      <c r="R11" s="9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18"/>
      <c r="AE11" s="18"/>
      <c r="AF11" s="18"/>
      <c r="AG11" s="18"/>
      <c r="AH11" s="18"/>
    </row>
    <row r="12" spans="1:34" x14ac:dyDescent="0.2">
      <c r="A12" s="9"/>
      <c r="B12" s="9"/>
      <c r="C12" s="9"/>
      <c r="D12" s="7"/>
      <c r="E12" s="7"/>
      <c r="F12" s="9"/>
      <c r="G12" s="7"/>
      <c r="H12" s="7"/>
      <c r="I12" s="9"/>
      <c r="J12" s="7"/>
      <c r="K12" s="7"/>
      <c r="L12" s="9"/>
      <c r="M12" s="7"/>
      <c r="N12" s="7"/>
      <c r="O12" s="9"/>
      <c r="P12" s="7"/>
      <c r="Q12" s="7"/>
      <c r="R12" s="9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18"/>
      <c r="AE12" s="18"/>
      <c r="AF12" s="18"/>
      <c r="AG12" s="18"/>
      <c r="AH12" s="18"/>
    </row>
    <row r="13" spans="1:34" x14ac:dyDescent="0.2">
      <c r="A13" s="9"/>
      <c r="B13" s="9"/>
      <c r="C13" s="9"/>
      <c r="D13" s="7"/>
      <c r="E13" s="7"/>
      <c r="F13" s="9"/>
      <c r="G13" s="7"/>
      <c r="H13" s="7"/>
      <c r="I13" s="9"/>
      <c r="J13" s="7"/>
      <c r="K13" s="7"/>
      <c r="L13" s="9"/>
      <c r="M13" s="7"/>
      <c r="N13" s="7"/>
      <c r="O13" s="9"/>
      <c r="P13" s="7"/>
      <c r="Q13" s="7"/>
      <c r="R13" s="9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18"/>
      <c r="AE13" s="18"/>
      <c r="AF13" s="18"/>
      <c r="AG13" s="18"/>
      <c r="AH13" s="18"/>
    </row>
    <row r="14" spans="1:34" x14ac:dyDescent="0.2">
      <c r="A14" s="9"/>
      <c r="B14" s="9"/>
      <c r="C14" s="9"/>
      <c r="D14" s="7"/>
      <c r="E14" s="7"/>
      <c r="F14" s="9"/>
      <c r="G14" s="9"/>
      <c r="H14" s="7"/>
      <c r="I14" s="9"/>
      <c r="J14" s="9"/>
      <c r="K14" s="7"/>
      <c r="L14" s="9"/>
      <c r="M14" s="9"/>
      <c r="N14" s="7"/>
      <c r="O14" s="9"/>
      <c r="P14" s="9"/>
      <c r="Q14" s="7"/>
      <c r="R14" s="9"/>
      <c r="S14" s="9"/>
      <c r="T14" s="9"/>
      <c r="U14" s="9"/>
      <c r="V14" s="9"/>
      <c r="W14" s="7"/>
      <c r="X14" s="7"/>
      <c r="Y14" s="9"/>
      <c r="Z14" s="7"/>
      <c r="AA14" s="7"/>
      <c r="AB14" s="7"/>
      <c r="AC14" s="7"/>
      <c r="AD14" s="18"/>
      <c r="AF14" s="18"/>
      <c r="AG14" s="18"/>
    </row>
    <row r="15" spans="1:34" x14ac:dyDescent="0.2">
      <c r="A15" s="9"/>
      <c r="B15" s="9"/>
      <c r="C15" s="9"/>
      <c r="D15" s="9"/>
      <c r="E15" s="7"/>
      <c r="F15" s="9"/>
      <c r="G15" s="9"/>
      <c r="H15" s="7"/>
      <c r="I15" s="9"/>
      <c r="J15" s="9"/>
      <c r="K15" s="7"/>
      <c r="L15" s="9"/>
      <c r="M15" s="9"/>
      <c r="N15" s="7"/>
      <c r="O15" s="9"/>
      <c r="P15" s="9"/>
      <c r="Q15" s="7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</row>
    <row r="16" spans="1:34" x14ac:dyDescent="0.2">
      <c r="A16" s="9"/>
      <c r="B16" s="9"/>
      <c r="C16" s="9"/>
      <c r="D16" s="9"/>
      <c r="E16" s="7"/>
      <c r="F16" s="9"/>
      <c r="G16" s="9"/>
      <c r="H16" s="7"/>
      <c r="I16" s="9"/>
      <c r="J16" s="9"/>
      <c r="K16" s="7"/>
      <c r="L16" s="9"/>
      <c r="M16" s="7"/>
      <c r="N16" s="7"/>
      <c r="O16" s="9"/>
      <c r="P16" s="7"/>
      <c r="Q16" s="7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</row>
    <row r="17" spans="1:39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</row>
    <row r="18" spans="1:39" x14ac:dyDescent="0.2">
      <c r="H18" s="18"/>
      <c r="I18" s="18"/>
      <c r="J18" s="18"/>
      <c r="K18" s="18"/>
      <c r="L18" s="18"/>
      <c r="M18" s="18"/>
      <c r="N18" s="18"/>
      <c r="O18" s="18"/>
      <c r="Y18" s="18"/>
      <c r="Z18" s="18"/>
      <c r="AA18" s="18"/>
      <c r="AB18" s="18"/>
      <c r="AC18" s="18"/>
      <c r="AD18" s="18"/>
    </row>
    <row r="19" spans="1:39" x14ac:dyDescent="0.2">
      <c r="E19" s="1"/>
      <c r="F19" s="1"/>
      <c r="G19" s="1"/>
      <c r="H19" s="1"/>
      <c r="I19" s="1"/>
      <c r="J19" s="1"/>
      <c r="K19" s="1"/>
      <c r="L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</row>
    <row r="20" spans="1:39" x14ac:dyDescent="0.2">
      <c r="E20" s="1"/>
      <c r="F20" s="1"/>
      <c r="G20" s="1"/>
      <c r="H20" s="1"/>
      <c r="I20" s="1"/>
      <c r="M20" s="1"/>
      <c r="N20" s="1"/>
      <c r="O20" s="1"/>
      <c r="P20" s="1"/>
      <c r="Q20" s="1"/>
      <c r="R20" s="1"/>
      <c r="S20" s="1"/>
      <c r="T20" s="1"/>
      <c r="U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</row>
    <row r="21" spans="1:39" x14ac:dyDescent="0.2"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39" x14ac:dyDescent="0.2">
      <c r="E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39" x14ac:dyDescent="0.2">
      <c r="E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39" x14ac:dyDescent="0.2">
      <c r="E24" s="1"/>
    </row>
    <row r="25" spans="1:39" x14ac:dyDescent="0.2">
      <c r="E25" s="1"/>
    </row>
    <row r="26" spans="1:39" x14ac:dyDescent="0.2">
      <c r="E26" s="1"/>
    </row>
    <row r="27" spans="1:39" x14ac:dyDescent="0.2">
      <c r="E27" s="1"/>
    </row>
    <row r="28" spans="1:39" x14ac:dyDescent="0.2">
      <c r="E28" s="1"/>
    </row>
    <row r="29" spans="1:39" x14ac:dyDescent="0.2">
      <c r="E29" s="1"/>
    </row>
    <row r="30" spans="1:39" x14ac:dyDescent="0.2">
      <c r="E30" s="1"/>
    </row>
    <row r="31" spans="1:39" x14ac:dyDescent="0.2">
      <c r="E31" s="1"/>
    </row>
    <row r="32" spans="1:39" x14ac:dyDescent="0.2">
      <c r="E32" s="1"/>
    </row>
  </sheetData>
  <mergeCells count="10">
    <mergeCell ref="AB3:AC3"/>
    <mergeCell ref="P3:Q3"/>
    <mergeCell ref="S3:T3"/>
    <mergeCell ref="V3:W3"/>
    <mergeCell ref="Y3:Z3"/>
    <mergeCell ref="A3:B3"/>
    <mergeCell ref="D3:E3"/>
    <mergeCell ref="G3:H3"/>
    <mergeCell ref="J3:K3"/>
    <mergeCell ref="M3:N3"/>
  </mergeCell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5658E-9BAE-7047-81C2-051003F33720}">
  <dimension ref="A1:BG32"/>
  <sheetViews>
    <sheetView workbookViewId="0">
      <selection activeCell="G22" sqref="G22"/>
    </sheetView>
  </sheetViews>
  <sheetFormatPr baseColWidth="10" defaultRowHeight="16" x14ac:dyDescent="0.2"/>
  <sheetData>
    <row r="1" spans="1:54" x14ac:dyDescent="0.2">
      <c r="A1" t="s">
        <v>102</v>
      </c>
    </row>
    <row r="3" spans="1:54" x14ac:dyDescent="0.2">
      <c r="A3" s="19" t="s">
        <v>93</v>
      </c>
      <c r="B3" s="19"/>
      <c r="C3" s="19"/>
      <c r="D3" s="19"/>
      <c r="F3" s="19" t="s">
        <v>94</v>
      </c>
      <c r="G3" s="19"/>
      <c r="H3" s="19"/>
      <c r="I3" s="19"/>
      <c r="J3" s="3"/>
      <c r="K3" s="19" t="s">
        <v>78</v>
      </c>
      <c r="L3" s="19"/>
      <c r="M3" s="19"/>
      <c r="N3" s="19"/>
      <c r="O3" s="3"/>
      <c r="P3" s="19" t="s">
        <v>79</v>
      </c>
      <c r="Q3" s="19"/>
      <c r="R3" s="19"/>
      <c r="S3" s="19"/>
      <c r="T3" s="3"/>
      <c r="U3" s="19" t="s">
        <v>80</v>
      </c>
      <c r="V3" s="19"/>
      <c r="W3" s="19"/>
      <c r="X3" s="19"/>
      <c r="Y3" s="3"/>
      <c r="Z3" s="19" t="s">
        <v>81</v>
      </c>
      <c r="AA3" s="19"/>
      <c r="AB3" s="19"/>
      <c r="AC3" s="19"/>
      <c r="AD3" s="3"/>
      <c r="AE3" s="19" t="s">
        <v>82</v>
      </c>
      <c r="AF3" s="19"/>
      <c r="AG3" s="19"/>
      <c r="AH3" s="19"/>
      <c r="AI3" s="3"/>
      <c r="AJ3" s="19" t="s">
        <v>83</v>
      </c>
      <c r="AK3" s="19"/>
      <c r="AL3" s="19"/>
      <c r="AM3" s="19"/>
      <c r="AN3" s="3"/>
      <c r="AO3" s="19" t="s">
        <v>84</v>
      </c>
      <c r="AP3" s="19"/>
      <c r="AQ3" s="19"/>
      <c r="AR3" s="19"/>
      <c r="AS3" s="3"/>
      <c r="AT3" s="19" t="s">
        <v>85</v>
      </c>
      <c r="AU3" s="19"/>
      <c r="AV3" s="19"/>
      <c r="AW3" s="19"/>
      <c r="AX3" s="3"/>
      <c r="AY3" s="19" t="s">
        <v>86</v>
      </c>
      <c r="AZ3" s="19"/>
      <c r="BA3" s="19"/>
      <c r="BB3" s="19"/>
    </row>
    <row r="4" spans="1:54" x14ac:dyDescent="0.2">
      <c r="A4" s="3" t="s">
        <v>1</v>
      </c>
      <c r="B4" s="3" t="s">
        <v>2</v>
      </c>
      <c r="C4" s="3" t="s">
        <v>104</v>
      </c>
      <c r="D4" s="3" t="s">
        <v>105</v>
      </c>
      <c r="F4" s="3" t="s">
        <v>1</v>
      </c>
      <c r="G4" s="3" t="s">
        <v>2</v>
      </c>
      <c r="H4" s="3" t="s">
        <v>104</v>
      </c>
      <c r="I4" s="3" t="s">
        <v>105</v>
      </c>
      <c r="J4" s="3"/>
      <c r="K4" s="3" t="s">
        <v>1</v>
      </c>
      <c r="L4" s="3" t="s">
        <v>2</v>
      </c>
      <c r="M4" s="3" t="s">
        <v>104</v>
      </c>
      <c r="N4" s="3" t="s">
        <v>105</v>
      </c>
      <c r="O4" s="3"/>
      <c r="P4" s="3" t="s">
        <v>1</v>
      </c>
      <c r="Q4" s="3" t="s">
        <v>2</v>
      </c>
      <c r="R4" s="3" t="s">
        <v>104</v>
      </c>
      <c r="S4" s="3" t="s">
        <v>105</v>
      </c>
      <c r="T4" s="3"/>
      <c r="U4" s="3" t="s">
        <v>1</v>
      </c>
      <c r="V4" s="3" t="s">
        <v>2</v>
      </c>
      <c r="W4" s="3" t="s">
        <v>104</v>
      </c>
      <c r="X4" s="3" t="s">
        <v>105</v>
      </c>
      <c r="Y4" s="3"/>
      <c r="Z4" s="3" t="s">
        <v>1</v>
      </c>
      <c r="AA4" s="3" t="s">
        <v>2</v>
      </c>
      <c r="AB4" s="3" t="s">
        <v>104</v>
      </c>
      <c r="AC4" s="3" t="s">
        <v>105</v>
      </c>
      <c r="AD4" s="3"/>
      <c r="AE4" s="3" t="s">
        <v>1</v>
      </c>
      <c r="AF4" s="3" t="s">
        <v>2</v>
      </c>
      <c r="AG4" s="3" t="s">
        <v>104</v>
      </c>
      <c r="AH4" s="3" t="s">
        <v>105</v>
      </c>
      <c r="AI4" s="3"/>
      <c r="AJ4" s="3" t="s">
        <v>1</v>
      </c>
      <c r="AK4" s="3" t="s">
        <v>2</v>
      </c>
      <c r="AL4" s="3" t="s">
        <v>104</v>
      </c>
      <c r="AM4" s="3" t="s">
        <v>105</v>
      </c>
      <c r="AN4" s="3"/>
      <c r="AO4" s="3" t="s">
        <v>1</v>
      </c>
      <c r="AP4" s="3" t="s">
        <v>2</v>
      </c>
      <c r="AQ4" s="3" t="s">
        <v>104</v>
      </c>
      <c r="AR4" s="3" t="s">
        <v>105</v>
      </c>
      <c r="AS4" s="3"/>
      <c r="AT4" s="3" t="s">
        <v>1</v>
      </c>
      <c r="AU4" s="3" t="s">
        <v>2</v>
      </c>
      <c r="AV4" s="3" t="s">
        <v>104</v>
      </c>
      <c r="AW4" s="3" t="s">
        <v>105</v>
      </c>
      <c r="AX4" s="3"/>
      <c r="AY4" s="3" t="s">
        <v>1</v>
      </c>
      <c r="AZ4" s="3" t="s">
        <v>2</v>
      </c>
      <c r="BA4" s="3" t="s">
        <v>104</v>
      </c>
      <c r="BB4" s="3" t="s">
        <v>105</v>
      </c>
    </row>
    <row r="5" spans="1:54" x14ac:dyDescent="0.2">
      <c r="A5" s="18">
        <v>63.127231999999999</v>
      </c>
      <c r="B5" s="18">
        <v>68.003702000000004</v>
      </c>
      <c r="C5" s="18">
        <v>55.078212999999998</v>
      </c>
      <c r="D5" s="18">
        <v>50.672682000000002</v>
      </c>
      <c r="F5" s="18">
        <v>32.396839</v>
      </c>
      <c r="G5" s="18">
        <v>40.764924999999998</v>
      </c>
      <c r="H5" s="18">
        <v>29.177489000000001</v>
      </c>
      <c r="I5" s="18">
        <v>25.477014</v>
      </c>
      <c r="J5" s="18"/>
      <c r="K5" s="18">
        <v>0.859375</v>
      </c>
      <c r="L5" s="18">
        <v>1.246429</v>
      </c>
      <c r="M5" s="18">
        <v>0.72083299999999995</v>
      </c>
      <c r="N5" s="18">
        <v>0.90714300000000003</v>
      </c>
      <c r="P5" s="18">
        <v>3.5593750000000002</v>
      </c>
      <c r="Q5" s="18">
        <v>3.35</v>
      </c>
      <c r="R5" s="18">
        <v>3.4916670000000001</v>
      </c>
      <c r="S5" s="18">
        <v>4.1178569999999999</v>
      </c>
      <c r="U5" s="18">
        <v>2.40625</v>
      </c>
      <c r="V5" s="18">
        <v>1.984375</v>
      </c>
      <c r="W5" s="18">
        <v>2.5178569999999998</v>
      </c>
      <c r="X5" s="18">
        <v>3.0687500000000001</v>
      </c>
      <c r="Z5" s="18">
        <v>0.79062500000000002</v>
      </c>
      <c r="AA5" s="18">
        <v>0.79642900000000005</v>
      </c>
      <c r="AB5" s="18">
        <v>0.80416699999999997</v>
      </c>
      <c r="AC5" s="18">
        <v>0.85</v>
      </c>
      <c r="AE5" s="18">
        <v>492</v>
      </c>
      <c r="AF5" s="18">
        <v>475</v>
      </c>
      <c r="AG5" s="18">
        <v>459</v>
      </c>
      <c r="AH5" s="18">
        <v>500</v>
      </c>
      <c r="AJ5" s="18">
        <v>-6699</v>
      </c>
      <c r="AK5" s="18">
        <v>-6800</v>
      </c>
      <c r="AL5" s="18">
        <v>-4951</v>
      </c>
      <c r="AM5" s="18">
        <v>-5758</v>
      </c>
      <c r="AO5" s="18">
        <v>7482</v>
      </c>
      <c r="AP5" s="18">
        <v>7776</v>
      </c>
      <c r="AQ5" s="18">
        <v>5027</v>
      </c>
      <c r="AR5" s="18">
        <v>5839</v>
      </c>
      <c r="AT5" s="18">
        <v>2.58</v>
      </c>
      <c r="AU5" s="18">
        <v>2.4</v>
      </c>
      <c r="AV5" s="18">
        <v>1.44</v>
      </c>
      <c r="AW5" s="18">
        <v>1.0946666700000001</v>
      </c>
      <c r="AY5" s="18">
        <v>30.15</v>
      </c>
      <c r="AZ5" s="18">
        <v>29.5</v>
      </c>
      <c r="BA5" s="18">
        <v>57.9</v>
      </c>
      <c r="BB5" s="18">
        <v>47.4</v>
      </c>
    </row>
    <row r="6" spans="1:54" x14ac:dyDescent="0.2">
      <c r="A6" s="18">
        <v>60.404086</v>
      </c>
      <c r="B6" s="18">
        <v>62.006565999999999</v>
      </c>
      <c r="C6" s="18">
        <v>54.681770999999998</v>
      </c>
      <c r="D6" s="18">
        <v>65.701031</v>
      </c>
      <c r="F6" s="18">
        <v>37.228261000000003</v>
      </c>
      <c r="G6" s="18">
        <v>27.195305999999999</v>
      </c>
      <c r="H6" s="18">
        <v>40.887479999999996</v>
      </c>
      <c r="I6" s="18">
        <v>35.428711999999997</v>
      </c>
      <c r="K6" s="18">
        <v>1.075</v>
      </c>
      <c r="L6" s="18">
        <v>0.81785699999999995</v>
      </c>
      <c r="M6" s="18">
        <v>1.109375</v>
      </c>
      <c r="N6" s="18">
        <v>0.65714300000000003</v>
      </c>
      <c r="P6" s="18">
        <v>3.45</v>
      </c>
      <c r="Q6" s="18">
        <v>3.7214290000000001</v>
      </c>
      <c r="R6" s="18">
        <v>3.609375</v>
      </c>
      <c r="S6" s="18">
        <v>3.7071429999999999</v>
      </c>
      <c r="U6" s="18">
        <v>2.1656249999999999</v>
      </c>
      <c r="V6" s="18">
        <v>2.7093750000000001</v>
      </c>
      <c r="W6" s="18">
        <v>2.5562499999999999</v>
      </c>
      <c r="X6" s="18">
        <v>2.3937499999999998</v>
      </c>
      <c r="Z6" s="18">
        <v>0.8</v>
      </c>
      <c r="AA6" s="18">
        <v>0.864286</v>
      </c>
      <c r="AB6" s="18">
        <v>0.921875</v>
      </c>
      <c r="AC6" s="18">
        <v>1.0821430000000001</v>
      </c>
      <c r="AE6" s="18">
        <v>513</v>
      </c>
      <c r="AF6" s="18">
        <v>475</v>
      </c>
      <c r="AG6" s="18">
        <v>459</v>
      </c>
      <c r="AH6" s="18">
        <v>548</v>
      </c>
      <c r="AJ6" s="18">
        <v>-8840</v>
      </c>
      <c r="AK6" s="18">
        <v>-6668</v>
      </c>
      <c r="AL6" s="18">
        <v>-6402</v>
      </c>
      <c r="AM6" s="18">
        <v>-8287</v>
      </c>
      <c r="AO6" s="18">
        <v>8497</v>
      </c>
      <c r="AP6" s="18">
        <v>8539</v>
      </c>
      <c r="AQ6" s="18">
        <v>6914</v>
      </c>
      <c r="AR6" s="18">
        <v>9133</v>
      </c>
      <c r="AT6" s="18">
        <v>1.41</v>
      </c>
      <c r="AU6" s="18">
        <v>9.61</v>
      </c>
      <c r="AV6" s="18">
        <v>19.899999999999999</v>
      </c>
      <c r="AW6" s="18">
        <v>3.34</v>
      </c>
      <c r="AY6" s="18">
        <v>18.399999999999999</v>
      </c>
      <c r="AZ6" s="18">
        <v>59.5</v>
      </c>
      <c r="BA6" s="18">
        <v>33.9</v>
      </c>
      <c r="BB6" s="18">
        <v>66.75</v>
      </c>
    </row>
    <row r="7" spans="1:54" x14ac:dyDescent="0.2">
      <c r="A7" s="18">
        <v>59.522716000000003</v>
      </c>
      <c r="B7" s="18">
        <v>66.734806000000006</v>
      </c>
      <c r="C7" s="18">
        <v>72.304540000000003</v>
      </c>
      <c r="D7" s="18">
        <v>59.818935000000003</v>
      </c>
      <c r="F7" s="18">
        <v>37.961060000000003</v>
      </c>
      <c r="G7" s="18">
        <v>32.373213999999997</v>
      </c>
      <c r="H7" s="18">
        <v>27.793702</v>
      </c>
      <c r="I7" s="18">
        <v>31.428578000000002</v>
      </c>
      <c r="K7" s="18">
        <v>0.97857099999999997</v>
      </c>
      <c r="L7" s="18">
        <v>0.885714</v>
      </c>
      <c r="M7" s="18">
        <v>0.95</v>
      </c>
      <c r="N7" s="18">
        <v>1.016667</v>
      </c>
      <c r="P7" s="18">
        <v>3.4857140000000002</v>
      </c>
      <c r="Q7" s="18">
        <v>3.2392859999999999</v>
      </c>
      <c r="R7" s="18">
        <v>3.9437500000000001</v>
      </c>
      <c r="S7" s="18">
        <v>4.0625</v>
      </c>
      <c r="U7" s="18">
        <v>2.1625000000000001</v>
      </c>
      <c r="V7" s="18">
        <v>2.1906249999999998</v>
      </c>
      <c r="W7" s="18">
        <v>2.3312499999999998</v>
      </c>
      <c r="X7" s="18">
        <v>2.785714</v>
      </c>
      <c r="Z7" s="18">
        <v>0.77500000000000002</v>
      </c>
      <c r="AA7" s="18">
        <v>0.84285699999999997</v>
      </c>
      <c r="AB7" s="18">
        <v>0.75312500000000004</v>
      </c>
      <c r="AC7" s="18">
        <v>0.82916699999999999</v>
      </c>
      <c r="AE7" s="18">
        <v>512</v>
      </c>
      <c r="AF7" s="18">
        <v>501</v>
      </c>
      <c r="AG7" s="18">
        <v>466</v>
      </c>
      <c r="AH7" s="18">
        <v>540</v>
      </c>
      <c r="AJ7" s="18">
        <v>-7879</v>
      </c>
      <c r="AK7" s="18">
        <v>-7757</v>
      </c>
      <c r="AL7" s="18">
        <v>-5306</v>
      </c>
      <c r="AM7" s="18">
        <v>-6720</v>
      </c>
      <c r="AO7" s="18">
        <v>7987</v>
      </c>
      <c r="AP7" s="18">
        <v>8113</v>
      </c>
      <c r="AQ7" s="18">
        <v>6277</v>
      </c>
      <c r="AR7" s="18">
        <v>8986</v>
      </c>
      <c r="AT7" s="18">
        <v>1.6850000000000001</v>
      </c>
      <c r="AU7" s="18">
        <v>4.59</v>
      </c>
      <c r="AV7" s="18">
        <v>4.57</v>
      </c>
      <c r="AW7" s="18">
        <v>2.2400000000000002</v>
      </c>
      <c r="AY7" s="18">
        <v>27.7</v>
      </c>
      <c r="AZ7" s="18">
        <v>36.75</v>
      </c>
      <c r="BA7" s="18">
        <v>16</v>
      </c>
      <c r="BB7" s="18">
        <v>39.5</v>
      </c>
    </row>
    <row r="8" spans="1:54" x14ac:dyDescent="0.2">
      <c r="A8" s="18">
        <v>61.691481000000003</v>
      </c>
      <c r="B8" s="18">
        <v>57.476793999999998</v>
      </c>
      <c r="C8" s="18">
        <v>63.763421999999998</v>
      </c>
      <c r="D8" s="18">
        <v>63.978096000000001</v>
      </c>
      <c r="F8" s="18">
        <v>31.318795000000001</v>
      </c>
      <c r="G8" s="18">
        <v>36.546610000000001</v>
      </c>
      <c r="H8" s="18">
        <v>33.867311000000001</v>
      </c>
      <c r="I8" s="18">
        <v>34.088661999999999</v>
      </c>
      <c r="K8" s="18">
        <v>0.82857099999999995</v>
      </c>
      <c r="L8" s="18">
        <v>1.0642860000000001</v>
      </c>
      <c r="M8" s="18">
        <v>0.83928599999999998</v>
      </c>
      <c r="N8" s="18">
        <v>0.96250000000000002</v>
      </c>
      <c r="P8" s="18">
        <v>4.2178570000000004</v>
      </c>
      <c r="Q8" s="18">
        <v>2.95</v>
      </c>
      <c r="R8" s="18">
        <v>3.7392859999999999</v>
      </c>
      <c r="S8" s="18">
        <v>3.625</v>
      </c>
      <c r="U8" s="18">
        <v>2.8968750000000001</v>
      </c>
      <c r="V8" s="18">
        <v>1.871875</v>
      </c>
      <c r="W8" s="18">
        <v>2.7</v>
      </c>
      <c r="X8" s="18">
        <v>2.3892859999999998</v>
      </c>
      <c r="Z8" s="18">
        <v>0.81428599999999995</v>
      </c>
      <c r="AA8" s="18">
        <v>0.95</v>
      </c>
      <c r="AB8" s="18">
        <v>0.82857099999999995</v>
      </c>
      <c r="AC8" s="18">
        <v>1.129167</v>
      </c>
      <c r="AE8" s="18">
        <v>484</v>
      </c>
      <c r="AF8" s="18">
        <v>483</v>
      </c>
      <c r="AG8" s="18">
        <v>463</v>
      </c>
      <c r="AH8" s="18">
        <v>502</v>
      </c>
      <c r="AJ8" s="18">
        <v>-8282</v>
      </c>
      <c r="AK8" s="18">
        <v>-7325</v>
      </c>
      <c r="AL8" s="18">
        <v>-4469</v>
      </c>
      <c r="AM8" s="18">
        <v>-8650</v>
      </c>
      <c r="AO8" s="18">
        <v>8375</v>
      </c>
      <c r="AP8" s="18">
        <v>7838</v>
      </c>
      <c r="AQ8" s="18">
        <v>5270</v>
      </c>
      <c r="AR8" s="18">
        <v>9982</v>
      </c>
      <c r="AT8" s="18">
        <v>1.97</v>
      </c>
      <c r="AU8" s="18">
        <v>14.15</v>
      </c>
      <c r="AV8" s="18">
        <v>2.81</v>
      </c>
      <c r="AW8" s="18">
        <v>1.17</v>
      </c>
      <c r="AY8" s="18">
        <v>58.9</v>
      </c>
      <c r="AZ8" s="18">
        <v>50.2</v>
      </c>
      <c r="BA8" s="18">
        <v>61.7</v>
      </c>
      <c r="BB8" s="18">
        <v>21.15</v>
      </c>
    </row>
    <row r="9" spans="1:54" x14ac:dyDescent="0.2">
      <c r="A9" s="18">
        <v>68.308111999999994</v>
      </c>
      <c r="B9" s="18">
        <v>53.765818000000003</v>
      </c>
      <c r="C9" s="18">
        <v>56.928493000000003</v>
      </c>
      <c r="D9" s="18">
        <v>60.623952000000003</v>
      </c>
      <c r="F9" s="18">
        <v>31.877155999999999</v>
      </c>
      <c r="G9" s="18">
        <v>29.690404000000001</v>
      </c>
      <c r="H9" s="18">
        <v>28.648648999999999</v>
      </c>
      <c r="I9" s="18">
        <v>31.683163</v>
      </c>
      <c r="K9" s="18">
        <v>0.87142900000000001</v>
      </c>
      <c r="L9" s="18">
        <v>0.77142900000000003</v>
      </c>
      <c r="M9" s="18">
        <v>0.97857099999999997</v>
      </c>
      <c r="N9" s="18">
        <v>0.82142899999999996</v>
      </c>
      <c r="P9" s="18">
        <v>4.128571</v>
      </c>
      <c r="Q9" s="18">
        <v>3.8357139999999998</v>
      </c>
      <c r="R9" s="18">
        <v>3.5392860000000002</v>
      </c>
      <c r="S9" s="18">
        <v>3.6071430000000002</v>
      </c>
      <c r="U9" s="18">
        <v>2.8125</v>
      </c>
      <c r="V9" s="18">
        <v>2.6968749999999999</v>
      </c>
      <c r="W9" s="18">
        <v>2.3406250000000002</v>
      </c>
      <c r="X9" s="18">
        <v>2.464286</v>
      </c>
      <c r="Z9" s="18">
        <v>0.8</v>
      </c>
      <c r="AA9" s="18">
        <v>0.864286</v>
      </c>
      <c r="AB9" s="18">
        <v>0.79285700000000003</v>
      </c>
      <c r="AC9" s="18">
        <v>0.90714300000000003</v>
      </c>
      <c r="AE9" s="18">
        <v>513</v>
      </c>
      <c r="AF9" s="18">
        <v>475</v>
      </c>
      <c r="AG9" s="18">
        <v>497</v>
      </c>
      <c r="AH9" s="18">
        <v>543</v>
      </c>
      <c r="AJ9" s="18">
        <v>-5515</v>
      </c>
      <c r="AK9" s="18">
        <v>-8299</v>
      </c>
      <c r="AL9" s="18">
        <v>-5885</v>
      </c>
      <c r="AM9" s="18">
        <v>-6945</v>
      </c>
      <c r="AO9" s="18">
        <v>6013</v>
      </c>
      <c r="AP9" s="18">
        <v>8291</v>
      </c>
      <c r="AQ9" s="18">
        <v>6150</v>
      </c>
      <c r="AR9" s="18">
        <v>8511</v>
      </c>
      <c r="AT9" s="18">
        <v>1.4550000000000001</v>
      </c>
      <c r="AU9" s="18">
        <v>23.15</v>
      </c>
      <c r="AV9" s="18">
        <v>4.4850000000000003</v>
      </c>
      <c r="AW9" s="18"/>
      <c r="AY9" s="18">
        <v>37.450000000000003</v>
      </c>
      <c r="AZ9" s="18">
        <v>54.1</v>
      </c>
      <c r="BA9" s="18">
        <v>0.28699999999999998</v>
      </c>
      <c r="BB9" s="18"/>
    </row>
    <row r="10" spans="1:54" x14ac:dyDescent="0.2">
      <c r="A10" s="18">
        <v>69.197259000000003</v>
      </c>
      <c r="B10" s="18">
        <v>72.741812999999993</v>
      </c>
      <c r="C10" s="18">
        <v>55.710020999999998</v>
      </c>
      <c r="D10" s="18">
        <v>59.426462000000001</v>
      </c>
      <c r="F10" s="18">
        <v>33.792048999999999</v>
      </c>
      <c r="G10" s="18">
        <v>36.234310000000001</v>
      </c>
      <c r="H10" s="18"/>
      <c r="I10" s="18">
        <v>31.206893999999998</v>
      </c>
      <c r="K10" s="18">
        <v>1.05</v>
      </c>
      <c r="L10" s="18">
        <v>0.796875</v>
      </c>
      <c r="M10" s="18">
        <v>0.69374999999999998</v>
      </c>
      <c r="N10" s="18">
        <v>1.0214289999999999</v>
      </c>
      <c r="P10" s="18">
        <v>4.0875000000000004</v>
      </c>
      <c r="Q10" s="18">
        <v>3.734375</v>
      </c>
      <c r="R10" s="18">
        <v>4.046875</v>
      </c>
      <c r="S10" s="18">
        <v>4.1428570000000002</v>
      </c>
      <c r="U10" s="18">
        <v>2.7062499999999998</v>
      </c>
      <c r="V10" s="18">
        <v>2.3812500000000001</v>
      </c>
      <c r="W10" s="18">
        <v>2.8875000000000002</v>
      </c>
      <c r="X10" s="18">
        <v>2.85</v>
      </c>
      <c r="Z10" s="18">
        <v>0.81874999999999998</v>
      </c>
      <c r="AA10" s="18">
        <v>0.86562499999999998</v>
      </c>
      <c r="AB10" s="18">
        <v>0.78437500000000004</v>
      </c>
      <c r="AC10" s="18">
        <v>0.74642900000000001</v>
      </c>
      <c r="AE10" s="18">
        <v>477</v>
      </c>
      <c r="AF10" s="18">
        <v>486</v>
      </c>
      <c r="AG10" s="18">
        <v>503</v>
      </c>
      <c r="AH10" s="18">
        <v>512</v>
      </c>
      <c r="AJ10" s="18"/>
      <c r="AK10" s="18">
        <v>-7586</v>
      </c>
      <c r="AL10" s="18"/>
      <c r="AM10" s="18">
        <v>-10468</v>
      </c>
      <c r="AO10" s="18"/>
      <c r="AP10" s="18">
        <v>8174</v>
      </c>
      <c r="AQ10" s="18"/>
      <c r="AR10" s="18">
        <v>10753</v>
      </c>
      <c r="AT10" s="18"/>
      <c r="AU10" s="18">
        <v>2.2149999999999999</v>
      </c>
      <c r="AV10" s="18">
        <v>0.76749999999999996</v>
      </c>
      <c r="AW10" s="18"/>
      <c r="AY10" s="18"/>
      <c r="AZ10" s="18">
        <v>29.6</v>
      </c>
      <c r="BA10" s="18"/>
      <c r="BB10" s="18"/>
    </row>
    <row r="11" spans="1:54" x14ac:dyDescent="0.2">
      <c r="F11" s="18"/>
      <c r="G11" s="18"/>
      <c r="H11" s="18"/>
      <c r="I11" s="18"/>
      <c r="K11" s="18"/>
      <c r="L11" s="18"/>
      <c r="M11" s="18"/>
      <c r="N11" s="18"/>
      <c r="P11" s="18"/>
      <c r="Q11" s="18"/>
      <c r="R11" s="18"/>
      <c r="S11" s="18"/>
      <c r="U11" s="18"/>
      <c r="V11" s="18"/>
      <c r="W11" s="18"/>
      <c r="X11" s="18"/>
      <c r="Z11" s="18"/>
      <c r="AA11" s="18"/>
      <c r="AB11" s="18"/>
      <c r="AC11" s="18"/>
      <c r="AE11" s="18"/>
      <c r="AF11" s="18"/>
      <c r="AG11" s="18"/>
      <c r="AH11" s="18"/>
      <c r="AK11" s="18"/>
      <c r="AL11" s="18"/>
      <c r="AM11" s="18"/>
      <c r="AP11" s="18"/>
      <c r="AQ11" s="18"/>
      <c r="AR11" s="18"/>
      <c r="AT11" s="18"/>
      <c r="AU11" s="18"/>
      <c r="AV11" s="18"/>
      <c r="AW11" s="18"/>
      <c r="AZ11" s="18"/>
      <c r="BA11" s="18"/>
      <c r="BB11" s="18"/>
    </row>
    <row r="12" spans="1:54" x14ac:dyDescent="0.2">
      <c r="F12" s="18"/>
      <c r="G12" s="18"/>
      <c r="H12" s="18"/>
      <c r="I12" s="18"/>
      <c r="K12" s="18"/>
      <c r="L12" s="18"/>
      <c r="M12" s="18"/>
      <c r="N12" s="18"/>
      <c r="P12" s="18"/>
      <c r="Q12" s="18"/>
      <c r="R12" s="18"/>
      <c r="S12" s="18"/>
      <c r="U12" s="18"/>
      <c r="V12" s="18"/>
      <c r="W12" s="18"/>
      <c r="X12" s="18"/>
      <c r="Z12" s="18"/>
      <c r="AA12" s="18"/>
      <c r="AB12" s="18"/>
      <c r="AC12" s="18"/>
      <c r="AE12" s="18"/>
      <c r="AF12" s="18"/>
      <c r="AG12" s="18"/>
      <c r="AH12" s="18"/>
      <c r="AK12" s="18"/>
      <c r="AL12" s="18"/>
      <c r="AM12" s="18"/>
      <c r="AP12" s="18"/>
      <c r="AQ12" s="18"/>
      <c r="AR12" s="18"/>
      <c r="AU12" s="18"/>
      <c r="AV12" s="18"/>
      <c r="AW12" s="18"/>
      <c r="AZ12" s="18"/>
      <c r="BA12" s="18"/>
      <c r="BB12" s="18"/>
    </row>
    <row r="13" spans="1:54" x14ac:dyDescent="0.2">
      <c r="F13" s="18"/>
      <c r="G13" s="18"/>
      <c r="H13" s="18"/>
      <c r="I13" s="18"/>
      <c r="K13" s="18"/>
      <c r="L13" s="18"/>
      <c r="M13" s="18"/>
      <c r="N13" s="18"/>
      <c r="P13" s="18"/>
      <c r="Q13" s="18"/>
      <c r="R13" s="18"/>
      <c r="S13" s="18"/>
      <c r="U13" s="18"/>
      <c r="V13" s="18"/>
      <c r="W13" s="18"/>
      <c r="X13" s="18"/>
      <c r="Z13" s="18"/>
      <c r="AA13" s="18"/>
      <c r="AB13" s="18"/>
      <c r="AC13" s="18"/>
      <c r="AE13" s="18"/>
      <c r="AF13" s="18"/>
      <c r="AG13" s="18"/>
      <c r="AH13" s="18"/>
      <c r="AK13" s="18"/>
      <c r="AL13" s="18"/>
      <c r="AM13" s="18"/>
      <c r="AP13" s="18"/>
      <c r="AQ13" s="18"/>
      <c r="AR13" s="18"/>
      <c r="AU13" s="18"/>
      <c r="AV13" s="18"/>
      <c r="AW13" s="18"/>
      <c r="AZ13" s="18"/>
      <c r="BA13" s="18"/>
      <c r="BB13" s="18"/>
    </row>
    <row r="14" spans="1:54" x14ac:dyDescent="0.2">
      <c r="F14" s="9"/>
      <c r="G14" s="7"/>
      <c r="H14" s="9"/>
      <c r="I14" s="7"/>
      <c r="L14" s="18"/>
      <c r="N14" s="18"/>
      <c r="Q14" s="18"/>
      <c r="S14" s="18"/>
      <c r="V14" s="18"/>
      <c r="X14" s="18"/>
      <c r="AA14" s="18"/>
      <c r="AC14" s="18"/>
      <c r="AF14" s="18"/>
      <c r="AH14" s="18"/>
      <c r="AK14" s="18"/>
      <c r="AL14" s="18"/>
      <c r="AP14" s="18"/>
      <c r="AQ14" s="18"/>
      <c r="AU14" s="18"/>
      <c r="AV14" s="18"/>
      <c r="AZ14" s="18"/>
      <c r="BA14" s="18"/>
    </row>
    <row r="15" spans="1:54" x14ac:dyDescent="0.2">
      <c r="F15" s="9"/>
      <c r="G15" s="7"/>
      <c r="H15" s="9"/>
      <c r="I15" s="9"/>
      <c r="L15" s="18"/>
      <c r="Q15" s="18"/>
      <c r="V15" s="18"/>
      <c r="AA15" s="18"/>
      <c r="AF15" s="18"/>
    </row>
    <row r="16" spans="1:54" x14ac:dyDescent="0.2">
      <c r="F16" s="9"/>
      <c r="G16" s="7"/>
      <c r="H16" s="9"/>
      <c r="I16" s="9"/>
      <c r="L16" s="18"/>
      <c r="Q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</row>
    <row r="17" spans="6:59" x14ac:dyDescent="0.2">
      <c r="F17" s="9"/>
      <c r="G17" s="9"/>
      <c r="H17" s="9"/>
      <c r="I17" s="9"/>
    </row>
    <row r="18" spans="6:59" x14ac:dyDescent="0.2"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</row>
    <row r="19" spans="6:59" x14ac:dyDescent="0.2"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</row>
    <row r="20" spans="6:59" x14ac:dyDescent="0.2">
      <c r="F20" s="1"/>
      <c r="G20" s="1"/>
      <c r="H20" s="1"/>
      <c r="I20" s="1"/>
      <c r="J20" s="1"/>
      <c r="K20" s="1"/>
      <c r="L20" s="1"/>
      <c r="M20" s="1"/>
      <c r="N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</row>
    <row r="21" spans="6:59" x14ac:dyDescent="0.2"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</row>
    <row r="22" spans="6:59" x14ac:dyDescent="0.2">
      <c r="F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</row>
    <row r="23" spans="6:59" x14ac:dyDescent="0.2">
      <c r="F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</row>
    <row r="24" spans="6:59" x14ac:dyDescent="0.2">
      <c r="F24" s="1"/>
    </row>
    <row r="25" spans="6:59" x14ac:dyDescent="0.2">
      <c r="F25" s="1"/>
    </row>
    <row r="26" spans="6:59" x14ac:dyDescent="0.2">
      <c r="F26" s="1"/>
    </row>
    <row r="27" spans="6:59" x14ac:dyDescent="0.2">
      <c r="F27" s="1"/>
    </row>
    <row r="28" spans="6:59" x14ac:dyDescent="0.2">
      <c r="F28" s="1"/>
    </row>
    <row r="29" spans="6:59" x14ac:dyDescent="0.2">
      <c r="F29" s="1"/>
    </row>
    <row r="30" spans="6:59" x14ac:dyDescent="0.2">
      <c r="F30" s="1"/>
    </row>
    <row r="31" spans="6:59" x14ac:dyDescent="0.2">
      <c r="F31" s="1"/>
    </row>
    <row r="32" spans="6:59" x14ac:dyDescent="0.2">
      <c r="F32" s="1"/>
    </row>
  </sheetData>
  <mergeCells count="11">
    <mergeCell ref="A3:D3"/>
    <mergeCell ref="AJ3:AM3"/>
    <mergeCell ref="AO3:AR3"/>
    <mergeCell ref="AT3:AW3"/>
    <mergeCell ref="AY3:BB3"/>
    <mergeCell ref="F3:I3"/>
    <mergeCell ref="K3:N3"/>
    <mergeCell ref="P3:S3"/>
    <mergeCell ref="U3:X3"/>
    <mergeCell ref="Z3:AC3"/>
    <mergeCell ref="AE3:AH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8F86E-6B58-584C-AC8F-2D3A904946FC}">
  <dimension ref="A1:B9"/>
  <sheetViews>
    <sheetView workbookViewId="0">
      <selection activeCell="A2" sqref="A2"/>
    </sheetView>
  </sheetViews>
  <sheetFormatPr baseColWidth="10" defaultRowHeight="16" x14ac:dyDescent="0.2"/>
  <sheetData>
    <row r="1" spans="1:2" x14ac:dyDescent="0.2">
      <c r="A1" t="s">
        <v>10</v>
      </c>
    </row>
    <row r="3" spans="1:2" x14ac:dyDescent="0.2">
      <c r="A3" t="s">
        <v>1</v>
      </c>
      <c r="B3" t="s">
        <v>2</v>
      </c>
    </row>
    <row r="4" spans="1:2" x14ac:dyDescent="0.2">
      <c r="A4">
        <v>155170.13544763793</v>
      </c>
      <c r="B4">
        <v>462233.79081874114</v>
      </c>
    </row>
    <row r="5" spans="1:2" x14ac:dyDescent="0.2">
      <c r="A5">
        <v>118173.54368932039</v>
      </c>
      <c r="B5">
        <v>327773.34397446131</v>
      </c>
    </row>
    <row r="6" spans="1:2" x14ac:dyDescent="0.2">
      <c r="A6">
        <v>250510.72522982635</v>
      </c>
      <c r="B6">
        <v>357429.718875502</v>
      </c>
    </row>
    <row r="7" spans="1:2" x14ac:dyDescent="0.2">
      <c r="A7">
        <v>346653.99239543726</v>
      </c>
      <c r="B7">
        <v>396454.47219983884</v>
      </c>
    </row>
    <row r="8" spans="1:2" x14ac:dyDescent="0.2">
      <c r="A8">
        <v>364021.35231316724</v>
      </c>
      <c r="B8">
        <v>634767.40118922701</v>
      </c>
    </row>
    <row r="9" spans="1:2" x14ac:dyDescent="0.2">
      <c r="A9">
        <v>193516.64254703329</v>
      </c>
      <c r="B9">
        <v>387984.49612403096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87</vt:i4>
      </vt:variant>
    </vt:vector>
  </HeadingPairs>
  <TitlesOfParts>
    <vt:vector size="87" baseType="lpstr">
      <vt:lpstr>Fig. 1B</vt:lpstr>
      <vt:lpstr>Fig. 1D</vt:lpstr>
      <vt:lpstr>Fig. 1F</vt:lpstr>
      <vt:lpstr>Fig. 1G</vt:lpstr>
      <vt:lpstr>Fig. 1I</vt:lpstr>
      <vt:lpstr>Fig. 1K</vt:lpstr>
      <vt:lpstr>Fig. 2A</vt:lpstr>
      <vt:lpstr>Fig. 2B</vt:lpstr>
      <vt:lpstr>Fig. 2D</vt:lpstr>
      <vt:lpstr>Fig. 2E</vt:lpstr>
      <vt:lpstr>Fig. 2F</vt:lpstr>
      <vt:lpstr>Fig. 3B</vt:lpstr>
      <vt:lpstr>Fig. 3C</vt:lpstr>
      <vt:lpstr>Fig. 3D</vt:lpstr>
      <vt:lpstr>Fig. 3F</vt:lpstr>
      <vt:lpstr>Fig. 3H</vt:lpstr>
      <vt:lpstr>Fig. 3I</vt:lpstr>
      <vt:lpstr>Fig. 4B</vt:lpstr>
      <vt:lpstr>Fig. 4D</vt:lpstr>
      <vt:lpstr>Fig. 4E</vt:lpstr>
      <vt:lpstr>Fig. 4F</vt:lpstr>
      <vt:lpstr>Fig. 4G</vt:lpstr>
      <vt:lpstr>Fig. 4H</vt:lpstr>
      <vt:lpstr>Fig. 4I</vt:lpstr>
      <vt:lpstr>Fig. 4J</vt:lpstr>
      <vt:lpstr>Fig. 4K</vt:lpstr>
      <vt:lpstr>Fig. 4L</vt:lpstr>
      <vt:lpstr>Fig. 5C</vt:lpstr>
      <vt:lpstr>Fig. 5E</vt:lpstr>
      <vt:lpstr>Fig. 5F</vt:lpstr>
      <vt:lpstr>Fig. 5G</vt:lpstr>
      <vt:lpstr>Fig. 5H</vt:lpstr>
      <vt:lpstr>Fig. 5J</vt:lpstr>
      <vt:lpstr>Fig. 5K</vt:lpstr>
      <vt:lpstr>Fig. 6B</vt:lpstr>
      <vt:lpstr>Fig. 6D</vt:lpstr>
      <vt:lpstr>Fig. 6F</vt:lpstr>
      <vt:lpstr>Fig. 6G</vt:lpstr>
      <vt:lpstr>Fig. 6H</vt:lpstr>
      <vt:lpstr>Fig. 7C</vt:lpstr>
      <vt:lpstr>Fig. 7E</vt:lpstr>
      <vt:lpstr>Fig. 7F</vt:lpstr>
      <vt:lpstr>Fig. 8C</vt:lpstr>
      <vt:lpstr>Fig. 8D</vt:lpstr>
      <vt:lpstr>Fig. 8E</vt:lpstr>
      <vt:lpstr>Fig. 8F</vt:lpstr>
      <vt:lpstr>Fig. 8G</vt:lpstr>
      <vt:lpstr>Fig. 8H</vt:lpstr>
      <vt:lpstr>Fig. S1B</vt:lpstr>
      <vt:lpstr>Fig. S1D</vt:lpstr>
      <vt:lpstr>Fig. S1E</vt:lpstr>
      <vt:lpstr>Fig. S1F</vt:lpstr>
      <vt:lpstr>Fig. S1G</vt:lpstr>
      <vt:lpstr>Fig. S1H</vt:lpstr>
      <vt:lpstr>Fig. S1J</vt:lpstr>
      <vt:lpstr>Fig. S1L</vt:lpstr>
      <vt:lpstr>Fig. S1M</vt:lpstr>
      <vt:lpstr>Fig. S1N</vt:lpstr>
      <vt:lpstr>Fig. S1O</vt:lpstr>
      <vt:lpstr>Fig. S1P</vt:lpstr>
      <vt:lpstr>Fig. S1Q</vt:lpstr>
      <vt:lpstr>Fig. S1R</vt:lpstr>
      <vt:lpstr>Fig. S1S</vt:lpstr>
      <vt:lpstr>Fig. S1T</vt:lpstr>
      <vt:lpstr>Fig. S2A</vt:lpstr>
      <vt:lpstr>Fig. S2B</vt:lpstr>
      <vt:lpstr>Fig. S3B</vt:lpstr>
      <vt:lpstr>Fig. S3E</vt:lpstr>
      <vt:lpstr>Fig. S3G</vt:lpstr>
      <vt:lpstr>Fig. S3H</vt:lpstr>
      <vt:lpstr>Fig. S3I</vt:lpstr>
      <vt:lpstr>Fig. S3J</vt:lpstr>
      <vt:lpstr>Fig. S3K</vt:lpstr>
      <vt:lpstr>Fig. S3L</vt:lpstr>
      <vt:lpstr>Fig. S3M</vt:lpstr>
      <vt:lpstr>Fig. S4F</vt:lpstr>
      <vt:lpstr>Fig. S4G</vt:lpstr>
      <vt:lpstr>Fig. S5B</vt:lpstr>
      <vt:lpstr>Fig. S5C</vt:lpstr>
      <vt:lpstr>Fig. S5D</vt:lpstr>
      <vt:lpstr>Fig. S5E</vt:lpstr>
      <vt:lpstr>Table S1</vt:lpstr>
      <vt:lpstr>Table S2</vt:lpstr>
      <vt:lpstr>Table S3</vt:lpstr>
      <vt:lpstr>Table S4</vt:lpstr>
      <vt:lpstr>Table S5</vt:lpstr>
      <vt:lpstr>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2023-09-11T16:42:48Z</dcterms:created>
  <dcterms:modified xsi:type="dcterms:W3CDTF">2023-10-15T20:01:07Z</dcterms:modified>
</cp:coreProperties>
</file>