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hilipp.trepte/Desktop/Figures_multiprotein_complex/final_revision/"/>
    </mc:Choice>
  </mc:AlternateContent>
  <xr:revisionPtr revIDLastSave="0" documentId="13_ncr:1_{C02D72D3-46C1-CC4D-B864-41E20471D238}" xr6:coauthVersionLast="47" xr6:coauthVersionMax="47" xr10:uidLastSave="{00000000-0000-0000-0000-000000000000}"/>
  <bookViews>
    <workbookView xWindow="0" yWindow="500" windowWidth="28800" windowHeight="16380" xr2:uid="{E9BD0DD4-5A00-4A66-A0BB-AB975F9533C8}"/>
  </bookViews>
  <sheets>
    <sheet name="Description" sheetId="2" r:id="rId1"/>
    <sheet name="Dataset EV9" sheetId="1" r:id="rId2"/>
  </sheets>
  <definedNames>
    <definedName name="_xlnm._FilterDatabase" localSheetId="1" hidden="1">'Dataset EV9'!$B$2:$T$36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1" l="1"/>
  <c r="I29" i="1"/>
  <c r="J29" i="1"/>
  <c r="K29" i="1"/>
  <c r="E27" i="1"/>
  <c r="I27" i="1"/>
  <c r="J27" i="1"/>
  <c r="K27" i="1"/>
  <c r="E25" i="1"/>
  <c r="I25" i="1"/>
  <c r="J25" i="1"/>
  <c r="K25" i="1"/>
  <c r="E19" i="1"/>
  <c r="I19" i="1"/>
  <c r="J19" i="1"/>
  <c r="K19" i="1"/>
  <c r="E20" i="1"/>
  <c r="I20" i="1"/>
  <c r="J20" i="1"/>
  <c r="K20" i="1"/>
  <c r="E15" i="1"/>
  <c r="I15" i="1"/>
  <c r="J15" i="1"/>
  <c r="K15" i="1"/>
  <c r="E14" i="1"/>
  <c r="I14" i="1"/>
  <c r="J14" i="1"/>
  <c r="K14" i="1"/>
  <c r="E9" i="1"/>
  <c r="I9" i="1"/>
  <c r="J9" i="1"/>
  <c r="K9" i="1"/>
  <c r="K8" i="1"/>
  <c r="J8" i="1"/>
  <c r="I8" i="1"/>
  <c r="E8" i="1"/>
  <c r="L29" i="1" l="1"/>
  <c r="L9" i="1"/>
  <c r="L25" i="1"/>
  <c r="L27" i="1"/>
  <c r="L19" i="1"/>
  <c r="L14" i="1"/>
  <c r="L20" i="1"/>
  <c r="L15" i="1"/>
  <c r="L8" i="1"/>
  <c r="K4" i="1"/>
  <c r="K5" i="1"/>
  <c r="K6" i="1"/>
  <c r="K7" i="1"/>
  <c r="K10" i="1"/>
  <c r="K11" i="1"/>
  <c r="K12" i="1"/>
  <c r="K13" i="1"/>
  <c r="K16" i="1"/>
  <c r="K17" i="1"/>
  <c r="K18" i="1"/>
  <c r="K21" i="1"/>
  <c r="K22" i="1"/>
  <c r="K23" i="1"/>
  <c r="K24" i="1"/>
  <c r="K26" i="1"/>
  <c r="K28" i="1"/>
  <c r="K30" i="1"/>
  <c r="K31" i="1"/>
  <c r="K32" i="1"/>
  <c r="K33" i="1"/>
  <c r="K34" i="1"/>
  <c r="K35" i="1"/>
  <c r="K36" i="1"/>
  <c r="K3" i="1"/>
  <c r="I36" i="1"/>
  <c r="I35" i="1"/>
  <c r="I34" i="1"/>
  <c r="I33" i="1"/>
  <c r="I32" i="1"/>
  <c r="I31" i="1"/>
  <c r="I30" i="1"/>
  <c r="I28" i="1"/>
  <c r="I26" i="1"/>
  <c r="I24" i="1"/>
  <c r="I23" i="1"/>
  <c r="I22" i="1"/>
  <c r="I21" i="1"/>
  <c r="I18" i="1"/>
  <c r="I17" i="1"/>
  <c r="I16" i="1"/>
  <c r="I13" i="1"/>
  <c r="I12" i="1"/>
  <c r="I11" i="1"/>
  <c r="I10" i="1"/>
  <c r="I7" i="1"/>
  <c r="I6" i="1"/>
  <c r="I5" i="1"/>
  <c r="I4" i="1"/>
  <c r="I3" i="1"/>
  <c r="E4" i="1"/>
  <c r="E5" i="1"/>
  <c r="E6" i="1"/>
  <c r="E7" i="1"/>
  <c r="E10" i="1"/>
  <c r="E11" i="1"/>
  <c r="E12" i="1"/>
  <c r="E13" i="1"/>
  <c r="E16" i="1"/>
  <c r="E17" i="1"/>
  <c r="L17" i="1" s="1"/>
  <c r="E18" i="1"/>
  <c r="E21" i="1"/>
  <c r="E22" i="1"/>
  <c r="E23" i="1"/>
  <c r="E24" i="1"/>
  <c r="E26" i="1"/>
  <c r="L26" i="1" s="1"/>
  <c r="E28" i="1"/>
  <c r="E30" i="1"/>
  <c r="E31" i="1"/>
  <c r="E32" i="1"/>
  <c r="L32" i="1" s="1"/>
  <c r="E33" i="1"/>
  <c r="E34" i="1"/>
  <c r="E35" i="1"/>
  <c r="E36" i="1"/>
  <c r="E3" i="1"/>
  <c r="L7" i="1" l="1"/>
  <c r="L13" i="1"/>
  <c r="L21" i="1"/>
  <c r="L33" i="1"/>
  <c r="L11" i="1"/>
  <c r="L35" i="1"/>
  <c r="L34" i="1"/>
  <c r="L31" i="1"/>
  <c r="L24" i="1"/>
  <c r="L5" i="1"/>
  <c r="L23" i="1"/>
  <c r="L18" i="1"/>
  <c r="L3" i="1"/>
  <c r="L30" i="1"/>
  <c r="L12" i="1"/>
  <c r="L10" i="1"/>
  <c r="L36" i="1"/>
  <c r="L28" i="1"/>
  <c r="L22" i="1"/>
  <c r="L16" i="1"/>
  <c r="L4" i="1"/>
  <c r="L6" i="1"/>
  <c r="J6" i="1"/>
  <c r="J5" i="1"/>
  <c r="J4" i="1"/>
  <c r="J3" i="1"/>
  <c r="J11" i="1"/>
  <c r="J13" i="1"/>
  <c r="J17" i="1"/>
  <c r="J16" i="1"/>
  <c r="J18" i="1"/>
  <c r="J21" i="1"/>
  <c r="J22" i="1"/>
  <c r="J24" i="1"/>
  <c r="J23" i="1"/>
  <c r="J26" i="1"/>
  <c r="J28" i="1"/>
  <c r="J31" i="1"/>
  <c r="J35" i="1"/>
  <c r="J32" i="1"/>
  <c r="J36" i="1"/>
  <c r="J30" i="1"/>
  <c r="J34" i="1"/>
  <c r="J33" i="1"/>
  <c r="J12" i="1"/>
  <c r="J10" i="1"/>
  <c r="J7" i="1"/>
</calcChain>
</file>

<file path=xl/sharedStrings.xml><?xml version="1.0" encoding="utf-8"?>
<sst xmlns="http://schemas.openxmlformats.org/spreadsheetml/2006/main" count="463" uniqueCount="129">
  <si>
    <t>PPI</t>
  </si>
  <si>
    <t>E</t>
  </si>
  <si>
    <t>NSP6</t>
  </si>
  <si>
    <t>M</t>
  </si>
  <si>
    <t>NSP10</t>
  </si>
  <si>
    <t>NSP16</t>
  </si>
  <si>
    <t>NSP14</t>
  </si>
  <si>
    <t>NSP3</t>
  </si>
  <si>
    <t>NSP2</t>
  </si>
  <si>
    <t>N</t>
  </si>
  <si>
    <t>NSP4</t>
  </si>
  <si>
    <t>ORF7a</t>
  </si>
  <si>
    <t>ORF7b</t>
  </si>
  <si>
    <t>NSP7</t>
  </si>
  <si>
    <t>NSP8</t>
  </si>
  <si>
    <t>NSP12</t>
  </si>
  <si>
    <t>ORF3a</t>
  </si>
  <si>
    <t>ORF3b</t>
  </si>
  <si>
    <t>ORF8</t>
  </si>
  <si>
    <t>S</t>
  </si>
  <si>
    <t>-</t>
  </si>
  <si>
    <t>P0DTC9</t>
  </si>
  <si>
    <t>P0DTD1 PRO_0000449628</t>
  </si>
  <si>
    <t>P0DTD1 PRO_0000449629</t>
  </si>
  <si>
    <t>P0DTD1 PRO_0000449631</t>
  </si>
  <si>
    <t>P0DTD1 PRO_0000449622</t>
  </si>
  <si>
    <t>P0DTD1 PRO_0000449624</t>
  </si>
  <si>
    <t>P0DTD1 PRO_0000449625</t>
  </si>
  <si>
    <t>P0DTD1 PRO_0000449626</t>
  </si>
  <si>
    <t>P0DTC3</t>
  </si>
  <si>
    <t>P0DTF1</t>
  </si>
  <si>
    <t>P0DTC7</t>
  </si>
  <si>
    <t>P0DTC5</t>
  </si>
  <si>
    <t>P0DTD1 PRO_0000449633</t>
  </si>
  <si>
    <t>P0DTD1 PRO_0000449620</t>
  </si>
  <si>
    <t>P0DTC8</t>
  </si>
  <si>
    <t>P0DTD1 PRO_0000449621</t>
  </si>
  <si>
    <t>AGNATEVPANSTVLSFCAFAVDAAKAYKDYLASGGQPITNCVKMLCTHTGTGQAITVTPEANMDQESFGGASCCLYCRCHIDHPNPKGFCDLKGKYVQIPTTCANDPVGFTLKNTVCTVCGMWKGYGCSCDQLREPMLQ</t>
  </si>
  <si>
    <t>SADAQSFLNRVCGVSAARLTPCGTGTSTDVVYRAFDIYNDKVAGFAKFLKTNCCRFQEKDEDDNLIDSYFVVKRHTFSNYQHEETIYNLLKDCPAVAKHDFFKFRIDGDMVPHISRQRLTKYTMADLVYALRHFDEGNCDTLKEILVTYNCCDDDYFNKKDWYDFVENPDILRVYANLGERVRQALLKTVQFCDAMRNAGIVGVLTLDNQDLNGNWYDFGDFIQTTPGSGVPVVDSYYSLLMPILTLTRALTAESHVDTDLTKPYIKWDLLKYDFTEERLKLFDRYFKYWDQTYHPNCVNCLDDRCILHCANFNVLFSTVFPPTSFGPLVRKIFVDGVPFVVSTGYHFRELGVVHNQDVNLHSSRLSFKELLVYAADPAMHAASGNLLLDKRTTCFSVAALTNNVAFQTVKPGNFNKDFYDFAVSKGFFKEGSSVELKHFFFAQDGNAAISDYDYYRYNLPTMCDIRQLLFVVEVVDKYFDCYDGGCINANQVIVNNLDKSAGFPFNKWGKARLYYDSMSYEDQDALFAYTKRNVIPTITQMNLKYAISAKNRARTVAGVSICSTMTNRQFHQKLLKSIAATRGATVVIGTSKFYGGWHNMLKTVYSDVENPHLMGWDYPKCDRAMPNMLRIMASLVLARKHTTCCSLSHRFYRLANECAQVLSEMVMCGGSLYVKPGGTSSGDATTAYANSVFNICQAVTANVNALLSTDGNKIADKYVRNLQHRLYECLYRNRDVDTDFVNEFYAYLRKHFSMMILSDDAVVCFNSTYASQGLVASIKNFKSVLYYQNNVFMSEAKCWTETDLTKGPHEFCSQHTMLVKQGDDYVYLPYPDPSRILGAGCFVDDIVKTDGTLMIERFVSLAIDAYPLTKHPNQEYADVFHLYLQYIRKLHDELTGHMLDMYSVMLTNDNTSRYWEPEFYEAMYTPHTVLQ</t>
  </si>
  <si>
    <t>AENVTGLFKDCSKVITGLHPTQAPTHLSVDTKFKTEGLCVDIPGIPKDMTYRRLISMMGFKMNYQVNGYPNMFITREEAIRHVRAWIGFDVEGCHATREAVGTNLPLQLGFSTGVNLVAVPTGYVDTPNNTDFSRVSAKPPPGDQFKHLIPLMYKGLPWNVVRIKIVQMLSDTLKNLSDRVVFVLWAHGFELTSMKYFVKIGPERTCCLCDRRATCFSTASDTYACWHHSIGFDYVYNPFMIDVQQWGFTGNLQSNHDLYCQVHGNAHVASCDAIMTRCLAVHECFVKRVDWTIEYPIIGDELKINAACRKVQHMVVKAALLADKFPVLHDIGNPKAIKCVPQADVEWKFYDAQPCSDKAYKIEELFYSYATHSDKFTDGVCLFWNCNVDRYPANSIVCRFDTRVLSNLNLPGCDGGSLYVNKHAFHTPAFDKSAFVNLKQLPFFYYSDSPCESHGKQVVSDIDYVPLKSATCITRCNLGGAVCRHHANEYRLYLDAYNMMISAGFSLWVYKQFDTYNLWNTFTRLQ</t>
  </si>
  <si>
    <t>APTKVTFGDDTVIEVQGYKSVNITFELDERIDKVLNEKCSAYTVELGTEVNEFACVVADAVIKTLQPVSELLTPLGIDLDEWSMATYYLFDESGEFKLASHMYCSFYPPDEDEEEGDCEEEEFEPSTQYEYGTEDDYQGKPLEFGATSAALQPEEEQEEDWLDDDSQQTVGQQDGSEDNQTTTIQTIVEVQPQLEMELTPVVQTIEVNSFSGYLKLTDNVYIKNADIVEEAKKVKPTVVVNAANVYLKHGGGVAGALNKATNNAMQVESDDYIATNGPLKVGGSCVLSGHNLAKHCLHVVGPNVNKGEDIQLLKSAYENFNQHEVLLAPLLSAGIFGADPIHSLRVCVDTVRTNVYLAVFDKNLYDKLVSSFLEMKSEKQVEQKIAEIPKEEVKPFITESKPSVEQRKQDDKKIKACVEEVTTTLEETKFLTENLLLYIDINGNLHPDSATLVSDIDITFLKKDAPYIVGDVVQEGVLTAVVIPTKKAGGTTEMLAKALRKVPTDNYITTYPGQGLNGYTVEEAKTVLKKCKSAFYILPSIISNEKQEILGTVSWNLREMLAHAEETRKLMPVCVETKAIVSTIQRKYKGIKIQEGVVDYGARFYFYTSKTTVASLINTLNDLNETLVTMPLGYVTHGLNLEEAARYMRSLKVPATVSVSSPDAVTAYNGYLTSSSKTPEEHFIETISLAGSYKDWSYSGQSTQLGIEFLKRGDKSVYYTSNPTTFHLDGEVITFDNLKTLLSLREVRTIKVFTTVDNINLHTQVVDMSMTYGQQFGPTYLDGADVTKIKPHNSHEGKTFYVLPNDDTLRVEAFEYYHTTDPSFLGRYMSALNHTKKWKYPQVNGLTSIKWADNNCYLATALLTLQQIELKFNPPALQDAYYRARAGEAANFCALILAYCNKTVGELGDVRETMSYLFQHANLDSCKRVLNVVCKTCGQQQTTLKGVEAVMYMGTLSYEQFKKGVQIPCTCGKQATKYLVQQESPFVMMSAPPAQYELKHGTFTCASEYTGNYQCGHYKHITSKETLYCIDGALLTKSSEYKGPITDVFYKENSYTTTIKPVTYKLDGVVCTEIDPKLDNYYKKDNSYFTEQPIDLVPNQPYPNASFDNFKFVCDNIKFADDLNQLTGYKKPASRELKVTFFPDLNGDVVAIDYKHYTPSFKKGAKLLHKPIVWHVNNATNKATYKPNTWCIRCLWSTKPVETSNSFDVLKSEDAQGMDNLACEDLKPVSEEVVENPTIQKDVLECNVKTTEVVGDIILKPANNSLKITEEVGHTDLMAAYVDNSSLTIKKPNELSRVLGLKTLATHGLAAVNSVPWDTIANYAKPFLNKVVSTTTNIVTRCLNRVCTNYMPYFFTLLLQLCTFTRSTNSRIKASMPTTIAKNTVKSVGKFCLEASFNYLKSPNFSKLINIIIWFLLLSVCLGSLIYSTAALGVLMSNLGMPSYCTGYREGYLNSTNVTIATYCTGSIPCSVCLSGLDSLDTYPSLETIQITISSFKWDLTAFGLVAEWFLAYILFTRFFYVLGLAAIMQLFFSYFAVHFISNSWLMWLIINLVQMAPISAMVRMYIFFASFYYVWKSYVHVVDGCNSSTCMMCYKRNRATRVECTTIVNGVRRSFYVYANGGKGFCKLHNWNCVNCDTFCAGSTFISDEVARDLSLQFKRPINPTDQSSYIVDSVTVKNGSIHLYFDKAGQKTYERHSLSHFVNLDNLRANNTKGSLPINVIVFDGKSKCEESSAKSASVYYSQLMCQPILLLDQALVSDVGDSAEVAVKMFDAYVNTFSSTFNVPMEKLKTLVATAEAELAKNVSLDNVLSTFISAARQGFVDSDVETKDVVECLKLSHQSDIEVTGDSCNNYMLTYNKVENMTPRDLGACIDCSARHINAQVAKSHNIALIWNVKDFMSLSEQLRKQIRSAAKKNNLPFKLTCATTRQVVNVVTTKIALKGG</t>
  </si>
  <si>
    <t>KIVNNWLKQLIKVTLVFLFVAAIFYLITPVHVMSKHTDFSSEIIGYKAIDGGVTRDIASTDTCFANKHADFDTWFSQRGGSYTNDKACPLIAAVITREVGFVVPGLPGTILRTTNGDFLHFLPRVFSAVGNICYTPSKLIEYTDFATSACVLAAECTIFKDASGKPVPYCYDTNVLEGSVAYESLRPDTRYVLMDGSIIQFPNTYLEGSVRVVTTFDSEYCRHGTCERSEAGVCVSTSGRWVLNNDYYRSLPGVFCGVDAVNLLTNMFTPLIQPIGALDISASIVAGGIVAIVVTCLAYYFMRFRRAFGEYSHVVAFNTLLFLMSFTVLCLTPVYSFLPGVYSVIYLYLTFYLTNDVSFLAHIQWMVMFTPLVPFWITIAYIICISTKHFYWFFSNYLKRRVVFNGVSFSTFEEAALCTFLLNKEMYLKLRSDVLLPLTQYNRYLALYNKYKYFSGAMDTTSYREAACCHLAKALNDFSNSGSDVLYQPPQTSITSAVLQ</t>
  </si>
  <si>
    <t>SAVKRTIKGTHHWLLLTILTSLLVLVQSTQWSLFFFLYENAFLPFAMGIIAMSAFAMMFVKHKHAFLCLFLLPSLATVAYFNMVYMPASWVMRIMTWLDMVDTSLSGFKLKDCVMYASAVVLLILMTARTVYDDGARRVWTLMNVLTLVYKVYYGNALDQAISMWALIISVTSNYSGVVTTVMFLARGIVFMCVEYCPIFFITGNTLQCIMLVYCFLGYFCTCYFGLFCLLNRYFRLTLGVYDYLVSTQEFRYMNSQGLLPPKNSIDAFKLNIKLLGVGGKPCIKVATVQ</t>
  </si>
  <si>
    <t>SKMSDVKCTSVVLLSVLQQLRVESSSKLWAQCVQLHNDILLAKDTTEAFEKMVSLLSVLLSMQGAVDINKLCEEMLDNRATLQ</t>
  </si>
  <si>
    <t>AIASEFSSLPSYAAFATAQEAYEQAVANGDSEVVLKKLKKSLNVAKSEFDRDAAMQRKLEKMADQAMTQMYKQARSEDKRAKVTSAMQTMLFTMLRKLDNDALNNIINNARDGCVPLNIIPLTTAAKLMVVIPDYNTYKNTCDGTTFTYASALWEIQQVVDADSKIVQLSEISMDNSPNLAWPLIVTALRANSAVKLQ</t>
  </si>
  <si>
    <t>MYSFVSEETGTLIVNSVLLFLAFVVFLLVTLAILTALRLCAYCCNIVNVSLVKPSFYVYSRVKNLNSSRVPDLLV</t>
  </si>
  <si>
    <t>MSDNGPQNQRNAPRITFGGPSDSTGSNQNGERSGARSKQRRPQGLPNNTASWFTALTQHGKEDLKFPRGQGVPINTNSSPDDQIGYYRRATRRIRGGDGKMKDLSPRWYFYYLGTGPEAGLPYGANKDGIIWVATEGALNTPKDHIGTRNPANNAAIVLQLPQGTTLPKGFYAEGSRGGSQASSRSSSRSRNSSRNSTPGSSRGTSPARMAGNGGDAALALLLLDRLNQLESKMSGKGQQQQGQTVTKKSAAEASKKPRQKRTATKAYNVTQAFGRRGPEQTQGNFGDQELIRQGTDYKHWPQIAQFAPSASAFFGMSRIGMEVTPSGTWLTYTGAIKLDDKDPNFKDQVILLNKHIDAYKTFPPTEPKKDKKKKADETQALPQRQKKQQTVTLLPAADLDDFSKQLQQSMSSADSTQA</t>
  </si>
  <si>
    <t>MDLFMRIFTIGTVTLKQGEIKDATPSDFVRATATIPIQASLPFGWLIVGVALLAVFQSASKIITLKKRWQLALSKGVHFVCNLLLLFVTVYSHLLLVAAGLEAPFLYLYALVYFLQSINFVRIIMRLWLCWKCRSKNPLLYDANYFLCWHTNCYDYCIPYNSVTSSIVITSGDGTTSPISEHDYQIGGYTEKWESGVKDCVVLHSYFTSDYYQLYSTQLSTDTGVEHVTFFIYNKIVDEPEEHVQIHTIDGSSGVVNPVMEPIYDEPTTTTSVPL</t>
  </si>
  <si>
    <t>MMPTIFFAGILIVTTIVYLTIV</t>
  </si>
  <si>
    <t>MKIILFLALITLATCELYHYQECVRGTTVLLKEPCSSGTYEGNSPFHPLADNKFALTCFSTQFAFACPDGVKHVYQLRARSVSPKLFIRQEEVQELYSPIFLIVAAIVFITLCFTLKRKTE</t>
  </si>
  <si>
    <t>MIELSLIDFYLCFLAFLLFLVLIMLIIFWFSLELQDHNETCHA</t>
  </si>
  <si>
    <t>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t>
  </si>
  <si>
    <t>MADSNGTITVEELKKLLEQWNLVIGFLFLTWICLLQFAYANRNRFLYIIKLIFLWLLWPVTLACFVLAAVYRINWITGGIAIAMACLVGLMWLSYFIASFRLFARTRSMWSFNPETNILLNVPLHGTILTRPLLESELVIGAVILRGHLRIAGHHLGRCDIKDLPKEITVATSRTLSYYKLGASQRVAGDSGFAAYSRYRIGNYKLNTDHSSSSDNIALLVQ</t>
  </si>
  <si>
    <t>SSQAWQPGVAMPNLYKMQRMLLEKCDLQNYGDSATLPKGIMMNVAKYTQLCQYLNTLTLAVPYNMRVIHFGAGSDKGVAPGTAVLRQWLPTGTLLVDSDLNDFVSDADSTLIGDCATVHTANKWDLIISDMYDPKTKNVTKENDSKEGFFTYICGFIQQKLALGGSVAIKITEHSWNADLYKLMGHFAWWTAFVTNVNASSSEAFLIGCNYLGKPREQIDGYVMHANYIFWRNTNPIQLSSYSLFDMSKFPLKLRGTAVMSLKEGQINDMILSLLSKGRLIIRENNRVVISSDVLVNN</t>
  </si>
  <si>
    <t>MKFLVFLGIITTVAAFHQECSLQSCTQHQPYVVDDPCPIHFYSKWYIRVGARKSAPLIELCVDEAGSKSPIQYIDIGNYTVSCLPFTINCQEPKLGSLVVRCSFYEDFLEYHDVRVVLDFI</t>
  </si>
  <si>
    <t>AYTRYVDNNFCGPDGYPLECIKDLLARAGKASCTLSEQLDFIDTKRGVYCCREHEHEIAWYTERSEKSYELQTPFEIKLAKKFDTFNGECPNFVFPLNSIIKTIQPRVEKKKLDGFMGRIRSVYPVASPNECNQMCLSTLMKCDHCGETSWQTGDFVKATCEFCGTENLTKEGATTCGYLPQNAVVKIYCPACHNSEVGPEHSLAEYHNESGLKTILRKGGRTIAFGGCVFSYVGCHNKCAYWVPRASANIGCNHTGVVGEGSEGLNDNLLEILQKEKVNINIVGDFKLNEEIAIILASFSASTSAFVETVKGLDYKAFKQIVESCGNFKVTKGKAKKGAWNIGEQKSILSPLYAFASEAARVVRSIFSRTLETAQNSVRVLQKAAITILDGISQYSLRLIDAMMFTSDLATNNLVVMAYITGGVVQLTSQWLTNIFGTVYEKLKPVLDWLEEKFKEGVEFLRDGWEIVKFISTCACEIVGGQIVTCAKEIKESVQTFFKLVNKFLALCADSIIIGGAKLKALNLGETFVTHSKGLYRKCVKSREETGLLMPLKAPKEIIFLEGETLPTEVLTEEVVLKTGDLQPLEQPTSEAVEAPLVGTPVCINGLMLLEIKDTEKYCALAPNMMVTNNTFTLKGG</t>
  </si>
  <si>
    <t>NO</t>
  </si>
  <si>
    <t>YES</t>
  </si>
  <si>
    <t>+</t>
  </si>
  <si>
    <t>P0DTD8</t>
  </si>
  <si>
    <t>P0DTC4</t>
  </si>
  <si>
    <t>P0DTC2</t>
  </si>
  <si>
    <t>BRETmax</t>
  </si>
  <si>
    <t>BRET50</t>
  </si>
  <si>
    <t>InteractorA</t>
  </si>
  <si>
    <t>UniProtA</t>
  </si>
  <si>
    <t>SequenceA</t>
  </si>
  <si>
    <t>LengthA</t>
  </si>
  <si>
    <t>InteractorB</t>
  </si>
  <si>
    <t>UniProtB</t>
  </si>
  <si>
    <t>SequenceB</t>
  </si>
  <si>
    <t>LengthB</t>
  </si>
  <si>
    <t>AAlength</t>
  </si>
  <si>
    <t>AF deltaG</t>
  </si>
  <si>
    <t>AF iA</t>
  </si>
  <si>
    <t>RCSB PDB structure</t>
  </si>
  <si>
    <t>8CTK (hom-dimer)</t>
  </si>
  <si>
    <t>7VBE (homo-dimer)</t>
  </si>
  <si>
    <t>7K3G (homo-pentamer)</t>
  </si>
  <si>
    <t>6W4H (hetero-dimer)</t>
  </si>
  <si>
    <t>7DIY (hetero-dimer)</t>
  </si>
  <si>
    <t>6XDC, 7KJR (homo-dimer)</t>
  </si>
  <si>
    <t>6VXX (homo-trimer)</t>
  </si>
  <si>
    <t>7PKU (hetero-dimer)</t>
  </si>
  <si>
    <t>6NUS (hetero-dimer), 6YYT (complex)</t>
  </si>
  <si>
    <t>AFM predicted</t>
  </si>
  <si>
    <t>AlphaFold-Multimer (AFM) input</t>
  </si>
  <si>
    <t>Yuan et al. (2022); Chen et al. (2020)</t>
  </si>
  <si>
    <t>imex:IM-29443|pubmed:35100873; imex:IM-29339|pubmed:34671206</t>
  </si>
  <si>
    <t>Kern et al. (2020); Kern et al. (2021)</t>
  </si>
  <si>
    <t>imex:IM-28289|pubmed:32587976; imex:IM-29073|pubmed:34158638</t>
  </si>
  <si>
    <t>Chen et al. (2020)</t>
  </si>
  <si>
    <t>imex:IM-29339|pubmed:34671206</t>
  </si>
  <si>
    <t>Li et al. (2020); Mandala et al. (2020); Yuan et al. (2022)</t>
  </si>
  <si>
    <t>pubmed:32838362|imex:IM-27901|doi:10.1101/2020.03.31.019216|pmc:PPR138438; imex:IM-28517|pubmed:33177698; imex:IM-29443|pubmed:35100873</t>
  </si>
  <si>
    <t>Yuan et al. (2022); Savitt et al. (2020)</t>
  </si>
  <si>
    <t>imex:IM-29443|pubmed:35100873; pubmed:34804054|imex:IM-29384</t>
  </si>
  <si>
    <t>Li et al. (2020); Ye et al. (2020); Zinzula et al. (2020); Lu et al. (2021); Luo et al. (2021); Zeng et al. (2020); Zhou et al. (2020); Yang et al. (2020); Iserman et al. (2020); Carlson et al. (2020); Chen et al. (2020); Zhao et al. (2021); Wu et al. (2021); Forsythe et al. (2021); Zhao et al. (2021); Zhao et al. (2021); Wu et al. (2021); Redzic et al. (2021); Lutomski et al. (2021); Jiang et al. (2021); Somasekharan et al. (2021); Chen et al. (2020); Jia et al. (2021)</t>
  </si>
  <si>
    <t>pubmed:32838362|imex:IM-27901|doi:10.1101/2020.03.31.019216|pmc:PPR138438; pubmed:32654247|imex:IM-28010; pubmed:33039147|imex:IM-28456; imex:IM-28702|pubmed:33479198; imex:IM-28817|pubmed:33495715; pubmed:32416961|imex:IM-28808; pubmed:34765991|imex:IM-28807; pubmed:33511102|imex:IM-28806; pubmed:33290746|imex:IM-28797; pubmed:33248025|imex:IM-28790; imex:IM-29038|pubmed:32901111; imex:IM-28971|pubmed:33997662; imex:IM-29069|pubmed:34095780; pubmed:33794152|imex:IM-28899; pubmed:33837182|imex:IM-28926; pubmed:33770364|imex:IM-28855; imex:IM-28935|pubmed:33895773; pubmed:34161778|imex:IM-29076; pubmed:34462738|imex:IM-29202; imex:IM-29128|pubmed:34294141; pubmed:34780058|imex:IM-29378; imex:IM-29339|pubmed:34671206; imex:IM-29341|pubmed:34665939</t>
  </si>
  <si>
    <t>Walls et al. (2020); Xia et al. (2020); Wrapp et al. (2020); Hsieh et al. (2020); Cai et al. (2020); Ke et al. (2020); Zhou et al. (2020); Irene et al.; Yurkovetskiy et al. (2020); Yang et al. (2020); Xiong et al. (2020); McCallum et al. (2020); Henderson et al. (2020); Gobeil et al. (2020); Zhang et al. (2020); Xu et al. (2020); Wang et al. (2021); Mannar et al. (2021); Fu et al. (2021); Wu et al. (2021); Zhang et al. (2021); Xiao et al. (2021); Zhu et al. (2021); Cai et al. (2021); Yang et al. (2021); Hsu et al. (2021); Yang et al. (2021); Zhang et al. (2021); Chen et al. (2020); Thépaut et al. (2021)</t>
  </si>
  <si>
    <t>pubmed:32155444|imex:IM-27846; imex:IM-27873|pubmed:32231345; pubmed:32075877|imex:IM-27946; pubmed:32703906|imex:IM-28214; imex:IM-28256|pubmed:32694201; pubmed:32805734|imex:IM-28314; pubmed:32637958|imex:IM-28301; pubmed:unassigned2614|pmc:PPR166043|doi:10.1101/2020.05.21.109157|imex:IM-28261; imex:IM-28454|pubmed:32991842; imex:IM-28513|pubmed:32678978; imex:IM-28550|pubmed:32737467; imex:IM-28382|pubmed:32753755; pubmed:32699321|imex:IM-28384; pubmed:33417835|imex:IM-28672; imex:IM-28544|pubmed:33243994; pubmed:33277323|imex:IM-28577; pubmed:34930910|imex:IM-29405; imex:IM-29407|pubmed:34914928; pubmed:34086443|imex:IM-29046; imex:IM-29053|pubmed:34117209; imex:IM-28858|pubmed:33727252; pubmed:33432247|imex:IM-28839; imex:IM-28945|pubmed:33914735; pubmed:34168070|imex:IM-29079; pubmed:34385690|imex:IM-29198; pubmed:34360989|imex:IM-29160; pubmed:34563540|imex:IM-29267; imex:IM-29331|pubmed:34698504; imex:IM-29339|pubmed:34671206; pubmed:34015061|imex:IM-29029</t>
  </si>
  <si>
    <t>Rosas-Lemus et al. (2020); Li et al. (2020); Viswanathan et al. (2020); Krafcikova et al. (2020); Lin et al. (2020); Monica et al. (2020); Sumera Perveen, Aliakbar, et al. (2021); Wilamowski et al. (2021); Jiang et al. (2021)</t>
  </si>
  <si>
    <t>pubmed:32511376|imex:IM-27900; pubmed:32838362|imex:IM-27901|doi:10.1101/2020.03.31.019216|pmc:PPR138438; pubmed:32709886|imex:IM-27944; pubmed:32709887|imex:IM-28212; imex:IM-28230|pubmed:32728018; pubmed:32994211|imex:IM-28232|doi:10.1101/2020.08.03.234716; doi:10.1101/2020.10.14.340034|imex:IM-28473|pubmed:33423577; pubmed:33972410|imex:IM-28960; imex:IM-29128|pubmed:34294141</t>
  </si>
  <si>
    <t>Kim et al. (2021); Lin et al. (2021); Jiang et al. (2021)</t>
  </si>
  <si>
    <t>pmc:PPR297270|pubmed:unassigned2933|imex:IM-28880|doi:10.1101/2021.03.15.433877; imex:IM-28946|pubmed:33956156; imex:IM-29128|pubmed:34294141</t>
  </si>
  <si>
    <t>Yin et al. (2020); Wilamowski et al. (2021)</t>
  </si>
  <si>
    <t>pubmed:32358203|imex:IM-28027; pubmed:34197805|imex:IM-29114</t>
  </si>
  <si>
    <t>Kim et al. (2021); Jiang et al. (2021); Conti et al. (2020)</t>
  </si>
  <si>
    <t>pmc:PPR297270|pubmed:unassigned2933|imex:IM-28880|doi:10.1101/2021.03.15.433877; imex:IM-29128|pubmed:34294141; pubmed:34189273|imex:IM-29173</t>
  </si>
  <si>
    <t>Krichel et al. (2020); Biswal et al. (2021); Wilamowski et al. (2021)</t>
  </si>
  <si>
    <t>doi:10.1101/2020.09.30.320762|imex:IM-28416|pubmed:33024972; pubmed:33999154|imex:IM-28970; pubmed:34197805|imex:IM-29114</t>
  </si>
  <si>
    <t>Jiang et al. (2021)</t>
  </si>
  <si>
    <t>imex:IM-29128|pubmed:34294141</t>
  </si>
  <si>
    <t>IMEx (2023-01-20)</t>
  </si>
  <si>
    <t>publication_1stAuthor</t>
  </si>
  <si>
    <t>publication_identifier</t>
  </si>
  <si>
    <t>NSP15</t>
  </si>
  <si>
    <t>P0DTD1 PRO_0000449632</t>
  </si>
  <si>
    <t>SLENVAFNVVNKGHFDGQQGEVPVSIINNTVYTKVDGVDVELFENKTTLPVNVAFELWAKRNIKPVPEVKILNNLGVDIAANTVIWDYKRDAPAHISTIGVCSMTDIAKKPTETICAPLTVFFDGRVDGQVDLFRNARNGVLITEGSVKGLQPSVGPKQASLNGVTLIGEAVKTQFNYYKKVDGVVQQLPETYFTQSRNLQEFKPRSQMEIDFLELAMDEFIERYKLEGYAFEHIVYGDFSHSQLGGLHLLIGLAKRFKESPFELEDFIPMDSTVKNYFITDAQTGSSKCVCSVIDLLLDDFVEIIKSQDLSVVSKVVKVTIDYTEISFMLWCKDGHVETFYPKLQ</t>
  </si>
  <si>
    <t>Ma et al. (2021); Hassan et al. (2021)</t>
  </si>
  <si>
    <t>imex:IM-28954|pubmed:33933612; pubmed:34542936|imex:IM-29246</t>
  </si>
  <si>
    <t>NSP9</t>
  </si>
  <si>
    <t>P0DTD1 PRO_0000449627</t>
  </si>
  <si>
    <t>NNELSPVALRQMSCAAGTTQTACTDDNALAYYNTTKGGRFVLALLSDLQDLKWARFPKSDGTGTIYTELEPPCRFVTDTPKGPKVKYLYFIKGLNNLNRGMVLGSLAATVRLQ</t>
  </si>
  <si>
    <t>ORF6</t>
  </si>
  <si>
    <t>MFHLVDFQVTIAEILLIIMRTFKVSIWNLDYIINLIIKNLSKSLTENKYSQLDEEQPMEID</t>
  </si>
  <si>
    <t>P0DTC6</t>
  </si>
  <si>
    <t>MN2H validated &gt;95%</t>
  </si>
  <si>
    <r>
      <rPr>
        <b/>
        <sz val="11"/>
        <color theme="1"/>
        <rFont val="Calibri"/>
        <family val="2"/>
        <scheme val="minor"/>
      </rPr>
      <t>Dataset EV9:</t>
    </r>
    <r>
      <rPr>
        <sz val="11"/>
        <color theme="1"/>
        <rFont val="Calibri"/>
        <family val="2"/>
        <scheme val="minor"/>
      </rPr>
      <t xml:space="preserve"> LuTHy identified SARS-CoV-2 interactions with &gt;95% probability.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</si>
</sst>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5" fontId="0" fillId="2" borderId="1" xfId="1" applyNumberFormat="1" applyFont="1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5" fontId="0" fillId="2" borderId="0" xfId="1" applyNumberFormat="1" applyFont="1" applyFill="1" applyAlignment="1">
      <alignment horizontal="center"/>
    </xf>
    <xf numFmtId="164" fontId="0" fillId="2" borderId="0" xfId="0" applyNumberFormat="1" applyFill="1"/>
    <xf numFmtId="11" fontId="0" fillId="2" borderId="0" xfId="0" applyNumberFormat="1" applyFill="1" applyAlignment="1">
      <alignment horizontal="center"/>
    </xf>
    <xf numFmtId="165" fontId="0" fillId="2" borderId="0" xfId="1" applyNumberFormat="1" applyFont="1" applyFill="1" applyBorder="1" applyAlignment="1">
      <alignment horizontal="center"/>
    </xf>
    <xf numFmtId="0" fontId="1" fillId="3" borderId="3" xfId="0" applyFont="1" applyFill="1" applyBorder="1"/>
    <xf numFmtId="0" fontId="1" fillId="3" borderId="4" xfId="0" applyFont="1" applyFill="1" applyBorder="1"/>
    <xf numFmtId="0" fontId="1" fillId="3" borderId="2" xfId="0" applyFont="1" applyFill="1" applyBorder="1"/>
    <xf numFmtId="9" fontId="1" fillId="3" borderId="3" xfId="1" applyFont="1" applyFill="1" applyBorder="1"/>
    <xf numFmtId="0" fontId="1" fillId="3" borderId="4" xfId="0" applyFont="1" applyFill="1" applyBorder="1" applyAlignment="1">
      <alignment horizontal="left"/>
    </xf>
    <xf numFmtId="0" fontId="0" fillId="2" borderId="0" xfId="0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28"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ill>
        <patternFill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%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64" formatCode="0.0"/>
      <fill>
        <patternFill>
          <fgColor indexed="64"/>
          <bgColor theme="0"/>
        </patternFill>
      </fill>
    </dxf>
    <dxf>
      <numFmt numFmtId="164" formatCode="0.0"/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2" formatCode="0.00"/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2" formatCode="0.00"/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710EB7-A171-5D47-AF9F-F91B89B6D71D}" name="Table1" displayName="Table1" ref="B2:V36" totalsRowShown="0" headerRowDxfId="27" dataDxfId="25" headerRowBorderDxfId="26" tableBorderDxfId="24">
  <tableColumns count="21">
    <tableColumn id="1" xr3:uid="{2D141895-311C-984D-8057-A0A3907C5F8F}" name="InteractorA" dataDxfId="23"/>
    <tableColumn id="2" xr3:uid="{D744A7D5-D55D-3448-96EB-83C077B9DA5F}" name="UniProtA" dataDxfId="22"/>
    <tableColumn id="3" xr3:uid="{0DAB1940-1E57-BB4F-A7FB-1D33C8BC3B48}" name="SequenceA" dataDxfId="21"/>
    <tableColumn id="4" xr3:uid="{0C5AF04C-7B6B-5243-846C-B447DA906DD4}" name="LengthA" dataDxfId="20">
      <calculatedColumnFormula>LEN(D3)</calculatedColumnFormula>
    </tableColumn>
    <tableColumn id="5" xr3:uid="{60A766E8-050B-1340-A248-EBEB40136204}" name="InteractorB" dataDxfId="19"/>
    <tableColumn id="6" xr3:uid="{CB071F8E-D51E-5448-96F2-B7EADE65B3EB}" name="UniProtB" dataDxfId="18"/>
    <tableColumn id="7" xr3:uid="{46938558-B69B-444E-A527-2601D1F756CD}" name="SequenceB" dataDxfId="17"/>
    <tableColumn id="8" xr3:uid="{7EE68F07-8CAC-F742-A5D0-647C00D3A776}" name="LengthB" dataDxfId="16">
      <calculatedColumnFormula>LEN(H3)</calculatedColumnFormula>
    </tableColumn>
    <tableColumn id="10" xr3:uid="{FD36962D-B250-C440-A14A-37F8353DC4C1}" name="PPI" dataDxfId="15">
      <calculatedColumnFormula>CONCATENATE(B3,"+",F3)</calculatedColumnFormula>
    </tableColumn>
    <tableColumn id="11" xr3:uid="{9E1819CF-4DEB-AF49-9F4F-B8FFD7A497D4}" name="AlphaFold-Multimer (AFM) input" dataDxfId="14">
      <calculatedColumnFormula>_xlfn.CONCAT(D3,":",H3)</calculatedColumnFormula>
    </tableColumn>
    <tableColumn id="12" xr3:uid="{5B9EA8B8-84F1-8647-9986-891A83DA5141}" name="AAlength" dataDxfId="13">
      <calculatedColumnFormula>E3+I3</calculatedColumnFormula>
    </tableColumn>
    <tableColumn id="13" xr3:uid="{00532DD5-8221-EC40-A390-A5C7ACB68C00}" name="AFM predicted" dataDxfId="12"/>
    <tableColumn id="15" xr3:uid="{82500AA8-6B88-A340-A722-6AC07026AE78}" name="BRETmax" dataDxfId="11"/>
    <tableColumn id="16" xr3:uid="{084445A4-FCA6-3145-902F-58B215DA7E8B}" name="BRET50" dataDxfId="10"/>
    <tableColumn id="17" xr3:uid="{238BA7E6-4D1E-0745-BB73-40280B8EB29F}" name="AF deltaG" dataDxfId="9"/>
    <tableColumn id="18" xr3:uid="{C7A49C5E-4201-1F43-85BA-813CC18E58CE}" name="AF iA" dataDxfId="8"/>
    <tableColumn id="14" xr3:uid="{2DE41556-1365-D749-89C7-E3B5DBF7F7D6}" name="MN2H validated &gt;95%" dataDxfId="7" dataCellStyle="Percent"/>
    <tableColumn id="20" xr3:uid="{C63E872B-8C6B-A340-B835-E35B73A23B16}" name="IMEx (2023-01-20)" dataDxfId="6"/>
    <tableColumn id="21" xr3:uid="{7503B825-630A-834A-90A8-ED46AD986A7E}" name="publication_1stAuthor" dataDxfId="5"/>
    <tableColumn id="9" xr3:uid="{3723480B-7053-9A4E-85F4-BF065325A285}" name="publication_identifier" dataDxfId="4"/>
    <tableColumn id="22" xr3:uid="{3AFACD18-EA18-B845-8028-57454BF2E6FF}" name="RCSB PDB structure" dataDxfId="3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C29F4-D716-5F4A-BAFB-6A55BC449A61}">
  <dimension ref="B2:M2"/>
  <sheetViews>
    <sheetView tabSelected="1" workbookViewId="0"/>
  </sheetViews>
  <sheetFormatPr baseColWidth="10" defaultRowHeight="15" x14ac:dyDescent="0.2"/>
  <cols>
    <col min="1" max="16384" width="10.83203125" style="1"/>
  </cols>
  <sheetData>
    <row r="2" spans="2:13" x14ac:dyDescent="0.2">
      <c r="B2" s="20" t="s">
        <v>128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</sheetData>
  <mergeCells count="1">
    <mergeCell ref="B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320E4-FD04-466C-AB39-C1969C2D4B54}">
  <dimension ref="B2:V36"/>
  <sheetViews>
    <sheetView zoomScaleNormal="100" workbookViewId="0"/>
  </sheetViews>
  <sheetFormatPr baseColWidth="10" defaultRowHeight="15" x14ac:dyDescent="0.2"/>
  <cols>
    <col min="1" max="1" width="10.83203125" style="1"/>
    <col min="2" max="2" width="13.5" style="1" customWidth="1"/>
    <col min="3" max="3" width="22" style="1" customWidth="1"/>
    <col min="4" max="4" width="12.33203125" style="1" customWidth="1"/>
    <col min="5" max="5" width="10" style="1" customWidth="1"/>
    <col min="6" max="6" width="12.33203125" style="1" customWidth="1"/>
    <col min="7" max="7" width="22" style="1" customWidth="1"/>
    <col min="8" max="8" width="12.1640625" style="1" customWidth="1"/>
    <col min="9" max="9" width="9.83203125" style="1" customWidth="1"/>
    <col min="10" max="10" width="12" style="1" customWidth="1"/>
    <col min="11" max="11" width="28.83203125" style="1" customWidth="1"/>
    <col min="12" max="12" width="10.83203125" style="1" customWidth="1"/>
    <col min="13" max="13" width="15.33203125" style="1" customWidth="1"/>
    <col min="14" max="14" width="10.33203125" style="1" customWidth="1"/>
    <col min="15" max="15" width="9.1640625" style="1" customWidth="1"/>
    <col min="16" max="16" width="11" style="1" customWidth="1"/>
    <col min="17" max="17" width="7.5" style="1" customWidth="1"/>
    <col min="18" max="18" width="20.83203125" style="1" bestFit="1" customWidth="1"/>
    <col min="19" max="19" width="17.83203125" style="1" bestFit="1" customWidth="1"/>
    <col min="20" max="21" width="30.83203125" style="3" customWidth="1"/>
    <col min="22" max="22" width="29.33203125" style="1" bestFit="1" customWidth="1"/>
    <col min="23" max="30" width="10.83203125" style="1"/>
    <col min="31" max="31" width="26.5" style="1" customWidth="1"/>
    <col min="32" max="16384" width="10.83203125" style="1"/>
  </cols>
  <sheetData>
    <row r="2" spans="2:22" x14ac:dyDescent="0.2">
      <c r="B2" s="15" t="s">
        <v>64</v>
      </c>
      <c r="C2" s="16" t="s">
        <v>65</v>
      </c>
      <c r="D2" s="16" t="s">
        <v>66</v>
      </c>
      <c r="E2" s="16" t="s">
        <v>67</v>
      </c>
      <c r="F2" s="16" t="s">
        <v>68</v>
      </c>
      <c r="G2" s="16" t="s">
        <v>69</v>
      </c>
      <c r="H2" s="16" t="s">
        <v>70</v>
      </c>
      <c r="I2" s="16" t="s">
        <v>71</v>
      </c>
      <c r="J2" s="16" t="s">
        <v>0</v>
      </c>
      <c r="K2" s="16" t="s">
        <v>86</v>
      </c>
      <c r="L2" s="16" t="s">
        <v>72</v>
      </c>
      <c r="M2" s="17" t="s">
        <v>85</v>
      </c>
      <c r="N2" s="16" t="s">
        <v>62</v>
      </c>
      <c r="O2" s="16" t="s">
        <v>63</v>
      </c>
      <c r="P2" s="16" t="s">
        <v>73</v>
      </c>
      <c r="Q2" s="16" t="s">
        <v>74</v>
      </c>
      <c r="R2" s="18" t="s">
        <v>127</v>
      </c>
      <c r="S2" s="16" t="s">
        <v>113</v>
      </c>
      <c r="T2" s="19" t="s">
        <v>114</v>
      </c>
      <c r="U2" s="19" t="s">
        <v>115</v>
      </c>
      <c r="V2" s="16" t="s">
        <v>75</v>
      </c>
    </row>
    <row r="3" spans="2:22" x14ac:dyDescent="0.2">
      <c r="B3" s="4" t="s">
        <v>1</v>
      </c>
      <c r="C3" s="4" t="s">
        <v>60</v>
      </c>
      <c r="D3" s="4" t="s">
        <v>45</v>
      </c>
      <c r="E3" s="4">
        <f t="shared" ref="E3:E36" si="0">LEN(D3)</f>
        <v>75</v>
      </c>
      <c r="F3" s="4" t="s">
        <v>1</v>
      </c>
      <c r="G3" s="4" t="s">
        <v>60</v>
      </c>
      <c r="H3" s="4" t="s">
        <v>45</v>
      </c>
      <c r="I3" s="4">
        <f>LEN(H3)</f>
        <v>75</v>
      </c>
      <c r="J3" s="4" t="str">
        <f t="shared" ref="J3:J36" si="1">CONCATENATE(B3,"+",F3)</f>
        <v>E+E</v>
      </c>
      <c r="K3" s="4" t="str">
        <f t="shared" ref="K3:K36" si="2">_xlfn.CONCAT(D3,":",H3)</f>
        <v>MYSFVSEETGTLIVNSVLLFLAFVVFLLVTLAILTALRLCAYCCNIVNVSLVKPSFYVYSRVKNLNSSRVPDLLV:MYSFVSEETGTLIVNSVLLFLAFVVFLLVTLAILTALRLCAYCCNIVNVSLVKPSFYVYSRVKNLNSSRVPDLLV</v>
      </c>
      <c r="L3" s="4">
        <f t="shared" ref="L3:L36" si="3">E3+I3</f>
        <v>150</v>
      </c>
      <c r="M3" s="5" t="s">
        <v>57</v>
      </c>
      <c r="N3" s="6">
        <v>0.49819999999999998</v>
      </c>
      <c r="O3" s="6">
        <v>4.383</v>
      </c>
      <c r="P3" s="7">
        <v>-26.499580000000002</v>
      </c>
      <c r="Q3" s="7">
        <v>924.67470000000003</v>
      </c>
      <c r="R3" s="8"/>
      <c r="S3" s="5" t="s">
        <v>58</v>
      </c>
      <c r="T3" t="s">
        <v>93</v>
      </c>
      <c r="U3" t="s">
        <v>94</v>
      </c>
      <c r="V3" s="5" t="s">
        <v>78</v>
      </c>
    </row>
    <row r="4" spans="2:22" x14ac:dyDescent="0.2">
      <c r="B4" s="1" t="s">
        <v>1</v>
      </c>
      <c r="C4" s="1" t="s">
        <v>60</v>
      </c>
      <c r="D4" s="1" t="s">
        <v>45</v>
      </c>
      <c r="E4" s="1">
        <f t="shared" si="0"/>
        <v>75</v>
      </c>
      <c r="F4" s="1" t="s">
        <v>3</v>
      </c>
      <c r="G4" s="1" t="s">
        <v>32</v>
      </c>
      <c r="H4" s="1" t="s">
        <v>52</v>
      </c>
      <c r="I4" s="1">
        <f t="shared" ref="I4:I36" si="4">LEN(H4)</f>
        <v>222</v>
      </c>
      <c r="J4" s="1" t="str">
        <f t="shared" si="1"/>
        <v>E+M</v>
      </c>
      <c r="K4" s="1" t="str">
        <f t="shared" si="2"/>
        <v>MYSFVSEETGTLIVNSVLLFLAFVVFLLVTLAILTALRLCAYCCNIVNVSLVKPSFYVYSRVKNLNSSRVPDLLV:MADSNGTITVEELKKLLEQWNLVIGFLFLTWICLLQFAYANRNRFLYIIKLIFLWLLWPVTLACFVLAAVYRINWITGGIAIAMACLVGLMWLSYFIASFRLFARTRSMWSFNPETNILLNVPLHGTILTRPLLESELVIGAVILRGHLRIAGHHLGRCDIKDLPKEITVATSRTLSYYKLGASQRVAGDSGFAAYSRYRIGNYKLNTDHSSSSDNIALLVQ</v>
      </c>
      <c r="L4" s="1">
        <f t="shared" si="3"/>
        <v>297</v>
      </c>
      <c r="M4" s="2" t="s">
        <v>57</v>
      </c>
      <c r="N4" s="9">
        <v>0.2601</v>
      </c>
      <c r="O4" s="9">
        <v>8.6359999999999992</v>
      </c>
      <c r="P4" s="10">
        <v>-20.99858</v>
      </c>
      <c r="Q4" s="10">
        <v>1018.7864</v>
      </c>
      <c r="R4" s="11"/>
      <c r="S4" s="2" t="s">
        <v>58</v>
      </c>
      <c r="T4" t="s">
        <v>95</v>
      </c>
      <c r="U4" t="s">
        <v>96</v>
      </c>
      <c r="V4" s="2" t="s">
        <v>20</v>
      </c>
    </row>
    <row r="5" spans="2:22" x14ac:dyDescent="0.2">
      <c r="B5" s="1" t="s">
        <v>1</v>
      </c>
      <c r="C5" s="1" t="s">
        <v>60</v>
      </c>
      <c r="D5" s="1" t="s">
        <v>45</v>
      </c>
      <c r="E5" s="1">
        <f t="shared" si="0"/>
        <v>75</v>
      </c>
      <c r="F5" s="1" t="s">
        <v>2</v>
      </c>
      <c r="G5" s="1" t="s">
        <v>26</v>
      </c>
      <c r="H5" s="1" t="s">
        <v>42</v>
      </c>
      <c r="I5" s="1">
        <f t="shared" si="4"/>
        <v>290</v>
      </c>
      <c r="J5" s="1" t="str">
        <f t="shared" si="1"/>
        <v>E+NSP6</v>
      </c>
      <c r="K5" s="1" t="str">
        <f t="shared" si="2"/>
        <v>MYSFVSEETGTLIVNSVLLFLAFVVFLLVTLAILTALRLCAYCCNIVNVSLVKPSFYVYSRVKNLNSSRVPDLLV:SAVKRTIKGTHHWLLLTILTSLLVLVQSTQWSLFFFLYENAFLPFAMGIIAMSAFAMMFVKHKHAFLCLFLLPSLATVAYFNMVYMPASWVMRIMTWLDMVDTSLSGFKLKDCVMYASAVVLLILMTARTVYDDGARRVWTLMNVLTLVYKVYYGNALDQAISMWALIISVTSNYSGVVTTVMFLARGIVFMCVEYCPIFFITGNTLQCIMLVYCFLGYFCTCYFGLFCLLNRYFRLTLGVYDYLVSTQEFRYMNSQGLLPPKNSIDAFKLNIKLLGVGGKPCIKVATVQ</v>
      </c>
      <c r="L5" s="1">
        <f t="shared" si="3"/>
        <v>365</v>
      </c>
      <c r="M5" s="2" t="s">
        <v>57</v>
      </c>
      <c r="N5" s="9" t="s">
        <v>20</v>
      </c>
      <c r="O5" s="9" t="s">
        <v>20</v>
      </c>
      <c r="P5" s="10">
        <v>-10.561934000000001</v>
      </c>
      <c r="Q5" s="10">
        <v>429.38529999999997</v>
      </c>
      <c r="R5" s="11" t="s">
        <v>58</v>
      </c>
      <c r="S5" s="2" t="s">
        <v>20</v>
      </c>
      <c r="T5" s="3" t="s">
        <v>20</v>
      </c>
      <c r="U5" s="3" t="s">
        <v>20</v>
      </c>
      <c r="V5" s="2" t="s">
        <v>20</v>
      </c>
    </row>
    <row r="6" spans="2:22" x14ac:dyDescent="0.2">
      <c r="B6" s="1" t="s">
        <v>1</v>
      </c>
      <c r="C6" s="1" t="s">
        <v>60</v>
      </c>
      <c r="D6" s="1" t="s">
        <v>45</v>
      </c>
      <c r="E6" s="1">
        <f t="shared" si="0"/>
        <v>75</v>
      </c>
      <c r="F6" s="1" t="s">
        <v>11</v>
      </c>
      <c r="G6" s="1" t="s">
        <v>31</v>
      </c>
      <c r="H6" s="1" t="s">
        <v>49</v>
      </c>
      <c r="I6" s="1">
        <f t="shared" si="4"/>
        <v>121</v>
      </c>
      <c r="J6" s="1" t="str">
        <f t="shared" si="1"/>
        <v>E+ORF7a</v>
      </c>
      <c r="K6" s="1" t="str">
        <f t="shared" si="2"/>
        <v>MYSFVSEETGTLIVNSVLLFLAFVVFLLVTLAILTALRLCAYCCNIVNVSLVKPSFYVYSRVKNLNSSRVPDLLV:MKIILFLALITLATCELYHYQECVRGTTVLLKEPCSSGTYEGNSPFHPLADNKFALTCFSTQFAFACPDGVKHVYQLRARSVSPKLFIRQEEVQELYSPIFLIVAAIVFITLCFTLKRKTE</v>
      </c>
      <c r="L6" s="1">
        <f t="shared" si="3"/>
        <v>196</v>
      </c>
      <c r="M6" s="2" t="s">
        <v>57</v>
      </c>
      <c r="N6" s="9">
        <v>0.3382</v>
      </c>
      <c r="O6" s="9">
        <v>26.18</v>
      </c>
      <c r="P6" s="10">
        <v>-19.733180000000001</v>
      </c>
      <c r="Q6" s="10">
        <v>1001.7976</v>
      </c>
      <c r="R6" s="11" t="s">
        <v>58</v>
      </c>
      <c r="S6" s="2" t="s">
        <v>20</v>
      </c>
      <c r="T6" s="3" t="s">
        <v>20</v>
      </c>
      <c r="U6" s="3" t="s">
        <v>20</v>
      </c>
      <c r="V6" s="2" t="s">
        <v>20</v>
      </c>
    </row>
    <row r="7" spans="2:22" x14ac:dyDescent="0.2">
      <c r="B7" s="1" t="s">
        <v>1</v>
      </c>
      <c r="C7" s="1" t="s">
        <v>60</v>
      </c>
      <c r="D7" s="1" t="s">
        <v>45</v>
      </c>
      <c r="E7" s="1">
        <f t="shared" si="0"/>
        <v>75</v>
      </c>
      <c r="F7" s="1" t="s">
        <v>12</v>
      </c>
      <c r="G7" s="1" t="s">
        <v>59</v>
      </c>
      <c r="H7" s="1" t="s">
        <v>50</v>
      </c>
      <c r="I7" s="1">
        <f t="shared" si="4"/>
        <v>43</v>
      </c>
      <c r="J7" s="1" t="str">
        <f t="shared" si="1"/>
        <v>E+ORF7b</v>
      </c>
      <c r="K7" s="1" t="str">
        <f t="shared" si="2"/>
        <v>MYSFVSEETGTLIVNSVLLFLAFVVFLLVTLAILTALRLCAYCCNIVNVSLVKPSFYVYSRVKNLNSSRVPDLLV:MIELSLIDFYLCFLAFLLFLVLIMLIIFWFSLELQDHNETCHA</v>
      </c>
      <c r="L7" s="1">
        <f t="shared" si="3"/>
        <v>118</v>
      </c>
      <c r="M7" s="2" t="s">
        <v>57</v>
      </c>
      <c r="N7" s="9">
        <v>0.53559999999999997</v>
      </c>
      <c r="O7" s="9">
        <v>5.7530000000000001</v>
      </c>
      <c r="P7" s="10">
        <v>-24.648340000000001</v>
      </c>
      <c r="Q7" s="10">
        <v>957.36659999999995</v>
      </c>
      <c r="R7" s="11"/>
      <c r="S7" s="2" t="s">
        <v>58</v>
      </c>
      <c r="T7" t="s">
        <v>91</v>
      </c>
      <c r="U7" t="s">
        <v>92</v>
      </c>
      <c r="V7" s="2" t="s">
        <v>20</v>
      </c>
    </row>
    <row r="8" spans="2:22" x14ac:dyDescent="0.2">
      <c r="B8" s="1" t="s">
        <v>3</v>
      </c>
      <c r="C8" s="1" t="s">
        <v>32</v>
      </c>
      <c r="D8" s="1" t="s">
        <v>52</v>
      </c>
      <c r="E8" s="1">
        <f t="shared" si="0"/>
        <v>222</v>
      </c>
      <c r="F8" s="1" t="s">
        <v>3</v>
      </c>
      <c r="G8" s="1" t="s">
        <v>32</v>
      </c>
      <c r="H8" s="1" t="s">
        <v>52</v>
      </c>
      <c r="I8" s="1">
        <f>LEN(H8)</f>
        <v>222</v>
      </c>
      <c r="J8" s="1" t="str">
        <f t="shared" si="1"/>
        <v>M+M</v>
      </c>
      <c r="K8" s="1" t="str">
        <f t="shared" si="2"/>
        <v>MADSNGTITVEELKKLLEQWNLVIGFLFLTWICLLQFAYANRNRFLYIIKLIFLWLLWPVTLACFVLAAVYRINWITGGIAIAMACLVGLMWLSYFIASFRLFARTRSMWSFNPETNILLNVPLHGTILTRPLLESELVIGAVILRGHLRIAGHHLGRCDIKDLPKEITVATSRTLSYYKLGASQRVAGDSGFAAYSRYRIGNYKLNTDHSSSSDNIALLVQ:MADSNGTITVEELKKLLEQWNLVIGFLFLTWICLLQFAYANRNRFLYIIKLIFLWLLWPVTLACFVLAAVYRINWITGGIAIAMACLVGLMWLSYFIASFRLFARTRSMWSFNPETNILLNVPLHGTILTRPLLESELVIGAVILRGHLRIAGHHLGRCDIKDLPKEITVATSRTLSYYKLGASQRVAGDSGFAAYSRYRIGNYKLNTDHSSSSDNIALLVQ</v>
      </c>
      <c r="L8" s="1">
        <f t="shared" si="3"/>
        <v>444</v>
      </c>
      <c r="M8" s="2" t="s">
        <v>57</v>
      </c>
      <c r="N8" s="9">
        <v>0.80500000000000005</v>
      </c>
      <c r="O8" s="9">
        <v>3.6240000000000001</v>
      </c>
      <c r="P8" s="10">
        <v>-61.3</v>
      </c>
      <c r="Q8" s="10">
        <v>3138</v>
      </c>
      <c r="R8" s="11"/>
      <c r="S8" s="2" t="s">
        <v>58</v>
      </c>
      <c r="T8" t="s">
        <v>87</v>
      </c>
      <c r="U8" t="s">
        <v>88</v>
      </c>
      <c r="V8" s="2" t="s">
        <v>76</v>
      </c>
    </row>
    <row r="9" spans="2:22" x14ac:dyDescent="0.2">
      <c r="B9" s="1" t="s">
        <v>3</v>
      </c>
      <c r="C9" s="1" t="s">
        <v>32</v>
      </c>
      <c r="D9" s="1" t="s">
        <v>52</v>
      </c>
      <c r="E9" s="1">
        <f>LEN(D9)</f>
        <v>222</v>
      </c>
      <c r="F9" s="1" t="s">
        <v>16</v>
      </c>
      <c r="G9" s="1" t="s">
        <v>29</v>
      </c>
      <c r="H9" s="1" t="s">
        <v>47</v>
      </c>
      <c r="I9" s="1">
        <f>LEN(H9)</f>
        <v>275</v>
      </c>
      <c r="J9" s="1" t="str">
        <f>CONCATENATE(B9,"+",F9)</f>
        <v>M+ORF3a</v>
      </c>
      <c r="K9" s="1" t="str">
        <f>_xlfn.CONCAT(D9,":",H9)</f>
        <v>MADSNGTITVEELKKLLEQWNLVIGFLFLTWICLLQFAYANRNRFLYIIKLIFLWLLWPVTLACFVLAAVYRINWITGGIAIAMACLVGLMWLSYFIASFRLFARTRSMWSFNPETNILLNVPLHGTILTRPLLESELVIGAVILRGHLRIAGHHLGRCDIKDLPKEITVATSRTLSYYKLGASQRVAGDSGFAAYSRYRIGNYKLNTDHSSSSDNIALLVQ:MDLFMRIFTIGTVTLKQGEIKDATPSDFVRATATIPIQASLPFGWLIVGVALLAVFQSASKIITLKKRWQLALSKGVHFVCNLLLLFVTVYSHLLLVAAGLEAPFLYLYALVYFLQSINFVRIIMRLWLCWKCRSKNPLLYDANYFLCWHTNCYDYCIPYNSVTSSIVITSGDGTTSPISEHDYQIGGYTEKWESGVKDCVVLHSYFTSDYYQLYSTQLSTDTGVEHVTFFIYNKIVDEPEEHVQIHTIDGSSGVVNPVMEPIYDEPTTTTSVPL</v>
      </c>
      <c r="L9" s="1">
        <f>E9+I9</f>
        <v>497</v>
      </c>
      <c r="M9" s="2" t="s">
        <v>56</v>
      </c>
      <c r="N9" s="9" t="s">
        <v>20</v>
      </c>
      <c r="O9" s="9" t="s">
        <v>20</v>
      </c>
      <c r="P9" s="10" t="s">
        <v>20</v>
      </c>
      <c r="Q9" s="10" t="s">
        <v>20</v>
      </c>
      <c r="R9" s="11"/>
      <c r="S9" s="2" t="s">
        <v>20</v>
      </c>
      <c r="T9" t="s">
        <v>20</v>
      </c>
      <c r="U9" t="s">
        <v>20</v>
      </c>
      <c r="V9" s="2" t="s">
        <v>20</v>
      </c>
    </row>
    <row r="10" spans="2:22" x14ac:dyDescent="0.2">
      <c r="B10" s="1" t="s">
        <v>9</v>
      </c>
      <c r="C10" s="1" t="s">
        <v>21</v>
      </c>
      <c r="D10" s="1" t="s">
        <v>46</v>
      </c>
      <c r="E10" s="1">
        <f t="shared" si="0"/>
        <v>419</v>
      </c>
      <c r="F10" s="1" t="s">
        <v>9</v>
      </c>
      <c r="G10" s="1" t="s">
        <v>21</v>
      </c>
      <c r="H10" s="1" t="s">
        <v>46</v>
      </c>
      <c r="I10" s="1">
        <f t="shared" si="4"/>
        <v>419</v>
      </c>
      <c r="J10" s="1" t="str">
        <f t="shared" si="1"/>
        <v>N+N</v>
      </c>
      <c r="K10" s="1" t="str">
        <f t="shared" si="2"/>
        <v>MSDNGPQNQRNAPRITFGGPSDSTGSNQNGERSGARSKQRRPQGLPNNTASWFTALTQHGKEDLKFPRGQGVPINTNSSPDDQIGYYRRATRRIRGGDGKMKDLSPRWYFYYLGTGPEAGLPYGANKDGIIWVATEGALNTPKDHIGTRNPANNAAIVLQLPQGTTLPKGFYAEGSRGGSQASSRSSSRSRNSSRNSTPGSSRGTSPARMAGNGGDAALALLLLDRLNQLESKMSGKGQQQQGQTVTKKSAAEASKKPRQKRTATKAYNVTQAFGRRGPEQTQGNFGDQELIRQGTDYKHWPQIAQFAPSASAFFGMSRIGMEVTPSGTWLTYTGAIKLDDKDPNFKDQVILLNKHIDAYKTFPPTEPKKDKKKKADETQALPQRQKKQQTVTLLPAADLDDFSKQLQQSMSSADSTQA:MSDNGPQNQRNAPRITFGGPSDSTGSNQNGERSGARSKQRRPQGLPNNTASWFTALTQHGKEDLKFPRGQGVPINTNSSPDDQIGYYRRATRRIRGGDGKMKDLSPRWYFYYLGTGPEAGLPYGANKDGIIWVATEGALNTPKDHIGTRNPANNAAIVLQLPQGTTLPKGFYAEGSRGGSQASSRSSSRSRNSSRNSTPGSSRGTSPARMAGNGGDAALALLLLDRLNQLESKMSGKGQQQQGQTVTKKSAAEASKKPRQKRTATKAYNVTQAFGRRGPEQTQGNFGDQELIRQGTDYKHWPQIAQFAPSASAFFGMSRIGMEVTPSGTWLTYTGAIKLDDKDPNFKDQVILLNKHIDAYKTFPPTEPKKDKKKKADETQALPQRQKKQQTVTLLPAADLDDFSKQLQQSMSSADSTQA</v>
      </c>
      <c r="L10" s="1">
        <f t="shared" si="3"/>
        <v>838</v>
      </c>
      <c r="M10" s="2" t="s">
        <v>57</v>
      </c>
      <c r="N10" s="9">
        <v>0.1265</v>
      </c>
      <c r="O10" s="9">
        <v>3.7440000000000002</v>
      </c>
      <c r="P10" s="10">
        <v>-33.580719999999999</v>
      </c>
      <c r="Q10" s="12">
        <v>2681.473</v>
      </c>
      <c r="R10" s="11"/>
      <c r="S10" s="2" t="s">
        <v>58</v>
      </c>
      <c r="T10" t="s">
        <v>97</v>
      </c>
      <c r="U10" t="s">
        <v>98</v>
      </c>
      <c r="V10" s="2" t="s">
        <v>77</v>
      </c>
    </row>
    <row r="11" spans="2:22" x14ac:dyDescent="0.2">
      <c r="B11" s="1" t="s">
        <v>4</v>
      </c>
      <c r="C11" s="1" t="s">
        <v>22</v>
      </c>
      <c r="D11" s="1" t="s">
        <v>37</v>
      </c>
      <c r="E11" s="1">
        <f t="shared" si="0"/>
        <v>139</v>
      </c>
      <c r="F11" s="1" t="s">
        <v>5</v>
      </c>
      <c r="G11" s="1" t="s">
        <v>33</v>
      </c>
      <c r="H11" s="1" t="s">
        <v>53</v>
      </c>
      <c r="I11" s="1">
        <f t="shared" si="4"/>
        <v>298</v>
      </c>
      <c r="J11" s="1" t="str">
        <f t="shared" si="1"/>
        <v>NSP10+NSP16</v>
      </c>
      <c r="K11" s="1" t="str">
        <f t="shared" si="2"/>
        <v>AGNATEVPANSTVLSFCAFAVDAAKAYKDYLASGGQPITNCVKMLCTHTGTGQAITVTPEANMDQESFGGASCCLYCRCHIDHPNPKGFCDLKGKYVQIPTTCANDPVGFTLKNTVCTVCGMWKGYGCSCDQLREPMLQ:SSQAWQPGVAMPNLYKMQRMLLEKCDLQNYGDSATLPKGIMMNVAKYTQLCQYLNTLTLAVPYNMRVIHFGAGSDKGVAPGTAVLRQWLPTGTLLVDSDLNDFVSDADSTLIGDCATVHTANKWDLIISDMYDPKTKNVTKENDSKEGFFTYICGFIQQKLALGGSVAIKITEHSWNADLYKLMGHFAWWTAFVTNVNASSSEAFLIGCNYLGKPREQIDGYVMHANYIFWRNTNPIQLSSYSLFDMSKFPLKLRGTAVMSLKEGQINDMILSLLSKGRLIIRENNRVVISSDVLVNN</v>
      </c>
      <c r="L11" s="1">
        <f t="shared" si="3"/>
        <v>437</v>
      </c>
      <c r="M11" s="2" t="s">
        <v>57</v>
      </c>
      <c r="N11" s="9">
        <v>0.35539999999999999</v>
      </c>
      <c r="O11" s="9">
        <v>3.2109999999999999</v>
      </c>
      <c r="P11" s="10">
        <v>-13.602259999999999</v>
      </c>
      <c r="Q11" s="12">
        <v>1080.8807999999999</v>
      </c>
      <c r="R11" s="11"/>
      <c r="S11" s="2" t="s">
        <v>58</v>
      </c>
      <c r="T11" t="s">
        <v>101</v>
      </c>
      <c r="U11" t="s">
        <v>102</v>
      </c>
      <c r="V11" s="2" t="s">
        <v>79</v>
      </c>
    </row>
    <row r="12" spans="2:22" x14ac:dyDescent="0.2">
      <c r="B12" s="1" t="s">
        <v>15</v>
      </c>
      <c r="C12" s="1" t="s">
        <v>23</v>
      </c>
      <c r="D12" s="1" t="s">
        <v>38</v>
      </c>
      <c r="E12" s="1">
        <f t="shared" si="0"/>
        <v>932</v>
      </c>
      <c r="F12" s="1" t="s">
        <v>5</v>
      </c>
      <c r="G12" s="1" t="s">
        <v>33</v>
      </c>
      <c r="H12" s="1" t="s">
        <v>53</v>
      </c>
      <c r="I12" s="1">
        <f t="shared" si="4"/>
        <v>298</v>
      </c>
      <c r="J12" s="1" t="str">
        <f t="shared" si="1"/>
        <v>NSP12+NSP16</v>
      </c>
      <c r="K12" s="1" t="str">
        <f t="shared" si="2"/>
        <v>SADAQSFLNRVCGVSAARLTPCGTGTSTDVVYRAFDIYNDKVAGFAKFLKTNCCRFQEKDEDDNLIDSYFVVKRHTFSNYQHEETIYNLLKDCPAVAKHDFFKFRIDGDMVPHISRQRLTKYTMADLVYALRHFDEGNCDTLKEILVTYNCCDDDYFNKKDWYDFVENPDILRVYANLGERVRQALLKTVQFCDAMRNAGIVGVLTLDNQDLNGNWYDFGDFIQTTPGSGVPVVDSYYSLLMPILTLTRALTAESHVDTDLTKPYIKWDLLKYDFTEERLKLFDRYFKYWDQTYHPNCVNCLDDRCILHCANFNVLFSTVFPPTSFGPLVRKIFVDGVPFVVSTGYHFRELGVVHNQDVNLHSSRLSFKELLVYAADPAMHAASGNLLLDKRTTCFSVAALTNNVAFQTVKPGNFNKDFYDFAVSKGFFKEGSSVELKHFFFAQDGNAAISDYDYYRYNLPTMCDIRQLLFVVEVVDKYFDCYDGGCINANQVIVNNLDKSAGFPFNKWGKARLYYDSMSYEDQDALFAYTKRNVIPTITQMNLKYAISAKNRARTVAGVSICSTMTNRQFHQKLLKSIAATRGATVVIGTSKFYGGWHNMLKTVYSDVENPHLMGWDYPKCDRAMPNMLRIMASLVLARKHTTCCSLSHRFYRLANECAQVLSEMVMCGGSLYVKPGGTSSGDATTAYANSVFNICQAVTANVNALLSTDGNKIADKYVRNLQHRLYECLYRNRDVDTDFVNEFYAYLRKHFSMMILSDDAVVCFNSTYASQGLVASIKNFKSVLYYQNNVFMSEAKCWTETDLTKGPHEFCSQHTMLVKQGDDYVYLPYPDPSRILGAGCFVDDIVKTDGTLMIERFVSLAIDAYPLTKHPNQEYADVFHLYLQYIRKLHDELTGHMLDMYSVMLTNDNTSRYWEPEFYEAMYTPHTVLQ:SSQAWQPGVAMPNLYKMQRMLLEKCDLQNYGDSATLPKGIMMNVAKYTQLCQYLNTLTLAVPYNMRVIHFGAGSDKGVAPGTAVLRQWLPTGTLLVDSDLNDFVSDADSTLIGDCATVHTANKWDLIISDMYDPKTKNVTKENDSKEGFFTYICGFIQQKLALGGSVAIKITEHSWNADLYKLMGHFAWWTAFVTNVNASSSEAFLIGCNYLGKPREQIDGYVMHANYIFWRNTNPIQLSSYSLFDMSKFPLKLRGTAVMSLKEGQINDMILSLLSKGRLIIRENNRVVISSDVLVNN</v>
      </c>
      <c r="L12" s="1">
        <f t="shared" si="3"/>
        <v>1230</v>
      </c>
      <c r="M12" s="2" t="s">
        <v>57</v>
      </c>
      <c r="N12" s="9" t="s">
        <v>20</v>
      </c>
      <c r="O12" s="9" t="s">
        <v>20</v>
      </c>
      <c r="P12" s="10" t="s">
        <v>20</v>
      </c>
      <c r="Q12" s="10" t="s">
        <v>20</v>
      </c>
      <c r="R12" s="11" t="s">
        <v>20</v>
      </c>
      <c r="S12" s="2" t="s">
        <v>20</v>
      </c>
      <c r="T12" s="3" t="s">
        <v>20</v>
      </c>
      <c r="U12" s="3" t="s">
        <v>20</v>
      </c>
      <c r="V12" s="2" t="s">
        <v>20</v>
      </c>
    </row>
    <row r="13" spans="2:22" x14ac:dyDescent="0.2">
      <c r="B13" s="1" t="s">
        <v>6</v>
      </c>
      <c r="C13" s="1" t="s">
        <v>24</v>
      </c>
      <c r="D13" s="1" t="s">
        <v>39</v>
      </c>
      <c r="E13" s="1">
        <f t="shared" si="0"/>
        <v>527</v>
      </c>
      <c r="F13" s="1" t="s">
        <v>4</v>
      </c>
      <c r="G13" s="1" t="s">
        <v>22</v>
      </c>
      <c r="H13" s="1" t="s">
        <v>37</v>
      </c>
      <c r="I13" s="1">
        <f t="shared" si="4"/>
        <v>139</v>
      </c>
      <c r="J13" s="1" t="str">
        <f t="shared" si="1"/>
        <v>NSP14+NSP10</v>
      </c>
      <c r="K13" s="1" t="str">
        <f t="shared" si="2"/>
        <v>AENVTGLFKDCSKVITGLHPTQAPTHLSVDTKFKTEGLCVDIPGIPKDMTYRRLISMMGFKMNYQVNGYPNMFITREEAIRHVRAWIGFDVEGCHATREAVGTNLPLQLGFSTGVNLVAVPTGYVDTPNNTDFSRVSAKPPPGDQFKHLIPLMYKGLPWNVVRIKIVQMLSDTLKNLSDRVVFVLWAHGFELTSMKYFVKIGPERTCCLCDRRATCFSTASDTYACWHHSIGFDYVYNPFMIDVQQWGFTGNLQSNHDLYCQVHGNAHVASCDAIMTRCLAVHECFVKRVDWTIEYPIIGDELKINAACRKVQHMVVKAALLADKFPVLHDIGNPKAIKCVPQADVEWKFYDAQPCSDKAYKIEELFYSYATHSDKFTDGVCLFWNCNVDRYPANSIVCRFDTRVLSNLNLPGCDGGSLYVNKHAFHTPAFDKSAFVNLKQLPFFYYSDSPCESHGKQVVSDIDYVPLKSATCITRCNLGGAVCRHHANEYRLYLDAYNMMISAGFSLWVYKQFDTYNLWNTFTRLQ:AGNATEVPANSTVLSFCAFAVDAAKAYKDYLASGGQPITNCVKMLCTHTGTGQAITVTPEANMDQESFGGASCCLYCRCHIDHPNPKGFCDLKGKYVQIPTTCANDPVGFTLKNTVCTVCGMWKGYGCSCDQLREPMLQ</v>
      </c>
      <c r="L13" s="1">
        <f t="shared" si="3"/>
        <v>666</v>
      </c>
      <c r="M13" s="2" t="s">
        <v>57</v>
      </c>
      <c r="N13" s="9">
        <v>0.75790000000000002</v>
      </c>
      <c r="O13" s="9">
        <v>22.54</v>
      </c>
      <c r="P13" s="10">
        <v>-28.5</v>
      </c>
      <c r="Q13" s="10">
        <v>2265</v>
      </c>
      <c r="R13" s="11"/>
      <c r="S13" s="2" t="s">
        <v>58</v>
      </c>
      <c r="T13" t="s">
        <v>103</v>
      </c>
      <c r="U13" t="s">
        <v>104</v>
      </c>
      <c r="V13" s="2" t="s">
        <v>80</v>
      </c>
    </row>
    <row r="14" spans="2:22" x14ac:dyDescent="0.2">
      <c r="B14" s="1" t="s">
        <v>6</v>
      </c>
      <c r="C14" s="1" t="s">
        <v>24</v>
      </c>
      <c r="D14" s="1" t="s">
        <v>39</v>
      </c>
      <c r="E14" s="1">
        <f>LEN(D14)</f>
        <v>527</v>
      </c>
      <c r="F14" s="1" t="s">
        <v>6</v>
      </c>
      <c r="G14" s="1" t="s">
        <v>24</v>
      </c>
      <c r="H14" s="1" t="s">
        <v>39</v>
      </c>
      <c r="I14" s="1">
        <f>LEN(H14)</f>
        <v>527</v>
      </c>
      <c r="J14" s="1" t="str">
        <f>CONCATENATE(B14,"+",F14)</f>
        <v>NSP14+NSP14</v>
      </c>
      <c r="K14" s="1" t="str">
        <f>_xlfn.CONCAT(D14,":",H14)</f>
        <v>AENVTGLFKDCSKVITGLHPTQAPTHLSVDTKFKTEGLCVDIPGIPKDMTYRRLISMMGFKMNYQVNGYPNMFITREEAIRHVRAWIGFDVEGCHATREAVGTNLPLQLGFSTGVNLVAVPTGYVDTPNNTDFSRVSAKPPPGDQFKHLIPLMYKGLPWNVVRIKIVQMLSDTLKNLSDRVVFVLWAHGFELTSMKYFVKIGPERTCCLCDRRATCFSTASDTYACWHHSIGFDYVYNPFMIDVQQWGFTGNLQSNHDLYCQVHGNAHVASCDAIMTRCLAVHECFVKRVDWTIEYPIIGDELKINAACRKVQHMVVKAALLADKFPVLHDIGNPKAIKCVPQADVEWKFYDAQPCSDKAYKIEELFYSYATHSDKFTDGVCLFWNCNVDRYPANSIVCRFDTRVLSNLNLPGCDGGSLYVNKHAFHTPAFDKSAFVNLKQLPFFYYSDSPCESHGKQVVSDIDYVPLKSATCITRCNLGGAVCRHHANEYRLYLDAYNMMISAGFSLWVYKQFDTYNLWNTFTRLQ:AENVTGLFKDCSKVITGLHPTQAPTHLSVDTKFKTEGLCVDIPGIPKDMTYRRLISMMGFKMNYQVNGYPNMFITREEAIRHVRAWIGFDVEGCHATREAVGTNLPLQLGFSTGVNLVAVPTGYVDTPNNTDFSRVSAKPPPGDQFKHLIPLMYKGLPWNVVRIKIVQMLSDTLKNLSDRVVFVLWAHGFELTSMKYFVKIGPERTCCLCDRRATCFSTASDTYACWHHSIGFDYVYNPFMIDVQQWGFTGNLQSNHDLYCQVHGNAHVASCDAIMTRCLAVHECFVKRVDWTIEYPIIGDELKINAACRKVQHMVVKAALLADKFPVLHDIGNPKAIKCVPQADVEWKFYDAQPCSDKAYKIEELFYSYATHSDKFTDGVCLFWNCNVDRYPANSIVCRFDTRVLSNLNLPGCDGGSLYVNKHAFHTPAFDKSAFVNLKQLPFFYYSDSPCESHGKQVVSDIDYVPLKSATCITRCNLGGAVCRHHANEYRLYLDAYNMMISAGFSLWVYKQFDTYNLWNTFTRLQ</v>
      </c>
      <c r="L14" s="1">
        <f>E14+I14</f>
        <v>1054</v>
      </c>
      <c r="M14" s="2" t="s">
        <v>56</v>
      </c>
      <c r="N14" s="9" t="s">
        <v>20</v>
      </c>
      <c r="O14" s="9" t="s">
        <v>20</v>
      </c>
      <c r="P14" s="10" t="s">
        <v>20</v>
      </c>
      <c r="Q14" s="10" t="s">
        <v>20</v>
      </c>
      <c r="R14" s="11"/>
      <c r="S14" s="2" t="s">
        <v>58</v>
      </c>
      <c r="T14" t="s">
        <v>119</v>
      </c>
      <c r="U14" t="s">
        <v>120</v>
      </c>
      <c r="V14" s="2" t="s">
        <v>20</v>
      </c>
    </row>
    <row r="15" spans="2:22" x14ac:dyDescent="0.2">
      <c r="B15" s="1" t="s">
        <v>116</v>
      </c>
      <c r="C15" s="1" t="s">
        <v>117</v>
      </c>
      <c r="D15" s="1" t="s">
        <v>118</v>
      </c>
      <c r="E15" s="1">
        <f>LEN(D15)</f>
        <v>346</v>
      </c>
      <c r="F15" s="1" t="s">
        <v>5</v>
      </c>
      <c r="G15" s="1" t="s">
        <v>33</v>
      </c>
      <c r="H15" s="1" t="s">
        <v>53</v>
      </c>
      <c r="I15" s="1">
        <f>LEN(H15)</f>
        <v>298</v>
      </c>
      <c r="J15" s="1" t="str">
        <f>CONCATENATE(B15,"+",F15)</f>
        <v>NSP15+NSP16</v>
      </c>
      <c r="K15" s="1" t="str">
        <f>_xlfn.CONCAT(D15,":",H15)</f>
        <v>SLENVAFNVVNKGHFDGQQGEVPVSIINNTVYTKVDGVDVELFENKTTLPVNVAFELWAKRNIKPVPEVKILNNLGVDIAANTVIWDYKRDAPAHISTIGVCSMTDIAKKPTETICAPLTVFFDGRVDGQVDLFRNARNGVLITEGSVKGLQPSVGPKQASLNGVTLIGEAVKTQFNYYKKVDGVVQQLPETYFTQSRNLQEFKPRSQMEIDFLELAMDEFIERYKLEGYAFEHIVYGDFSHSQLGGLHLLIGLAKRFKESPFELEDFIPMDSTVKNYFITDAQTGSSKCVCSVIDLLLDDFVEIIKSQDLSVVSKVVKVTIDYTEISFMLWCKDGHVETFYPKLQ:SSQAWQPGVAMPNLYKMQRMLLEKCDLQNYGDSATLPKGIMMNVAKYTQLCQYLNTLTLAVPYNMRVIHFGAGSDKGVAPGTAVLRQWLPTGTLLVDSDLNDFVSDADSTLIGDCATVHTANKWDLIISDMYDPKTKNVTKENDSKEGFFTYICGFIQQKLALGGSVAIKITEHSWNADLYKLMGHFAWWTAFVTNVNASSSEAFLIGCNYLGKPREQIDGYVMHANYIFWRNTNPIQLSSYSLFDMSKFPLKLRGTAVMSLKEGQINDMILSLLSKGRLIIRENNRVVISSDVLVNN</v>
      </c>
      <c r="L15" s="1">
        <f>E15+I15</f>
        <v>644</v>
      </c>
      <c r="M15" s="2" t="s">
        <v>56</v>
      </c>
      <c r="N15" s="9" t="s">
        <v>20</v>
      </c>
      <c r="O15" s="9" t="s">
        <v>20</v>
      </c>
      <c r="P15" s="10" t="s">
        <v>20</v>
      </c>
      <c r="Q15" s="10" t="s">
        <v>20</v>
      </c>
      <c r="R15" s="11"/>
      <c r="S15" s="2" t="s">
        <v>20</v>
      </c>
      <c r="T15" t="s">
        <v>20</v>
      </c>
      <c r="U15" t="s">
        <v>20</v>
      </c>
      <c r="V15" s="2" t="s">
        <v>20</v>
      </c>
    </row>
    <row r="16" spans="2:22" x14ac:dyDescent="0.2">
      <c r="B16" s="1" t="s">
        <v>7</v>
      </c>
      <c r="C16" s="1" t="s">
        <v>36</v>
      </c>
      <c r="D16" s="1" t="s">
        <v>40</v>
      </c>
      <c r="E16" s="1">
        <f t="shared" si="0"/>
        <v>1945</v>
      </c>
      <c r="F16" s="1" t="s">
        <v>9</v>
      </c>
      <c r="G16" s="1" t="s">
        <v>21</v>
      </c>
      <c r="H16" s="1" t="s">
        <v>46</v>
      </c>
      <c r="I16" s="1">
        <f t="shared" si="4"/>
        <v>419</v>
      </c>
      <c r="J16" s="1" t="str">
        <f t="shared" si="1"/>
        <v>NSP3+N</v>
      </c>
      <c r="K16" s="1" t="str">
        <f t="shared" si="2"/>
        <v>APTKVTFGDDTVIEVQGYKSVNITFELDERIDKVLNEKCSAYTVELGTEVNEFACVVADAVIKTLQPVSELLTPLGIDLDEWSMATYYLFDESGEFKLASHMYCSFYPPDEDEEEGDCEEEEFEPSTQYEYGTEDDYQGKPLEFGATSAALQPEEEQEEDWLDDDSQQTVGQQDGSEDNQTTTIQTIVEVQPQLEMELTPVVQTIEVNSFSGYLKLTDNVYIKNADIVEEAKKVKPTVVVNAANVYLKHGGGVAGALNKATNNAMQVESDDYIATNGPLKVGGSCVLSGHNLAKHCLHVVGPNVNKGEDIQLLKSAYENFNQHEVLLAPLLSAGIFGADPIHSLRVCVDTVRTNVYLAVFDKNLYDKLVSSFLEMKSEKQVEQKIAEIPKEEVKPFITESKPSVEQRKQDDKKIKACVEEVTTTLEETKFLTENLLLYIDINGNLHPDSATLVSDIDITFLKKDAPYIVGDVVQEGVLTAVVIPTKKAGGTTEMLAKALRKVPTDNYITTYPGQGLNGYTVEEAKTVLKKCKSAFYILPSIISNEKQEILGTVSWNLREMLAHAEETRKLMPVCVETKAIVSTIQRKYKGIKIQEGVVDYGARFYFYTSKTTVASLINTLNDLNETLVTMPLGYVTHGLNLEEAARYMRSLKVPATVSVSSPDAVTAYNGYLTSSSKTPEEHFIETISLAGSYKDWSYSGQSTQLGIEFLKRGDKSVYYTSNPTTFHLDGEVITFDNLKTLLSLREVRTIKVFTTVDNINLHTQVVDMSMTYGQQFGPTYLDGADVTKIKPHNSHEGKTFYVLPNDDTLRVEAFEYYHTTDPSFLGRYMSALNHTKKWKYPQVNGLTSIKWADNNCYLATALLTLQQIELKFNPPALQDAYYRARAGEAANFCALILAYCNKTVGELGDVRETMSYLFQHANLDSCKRVLNVVCKTCGQQQTTLKGVEAVMYMGTLSYEQFKKGVQIPCTCGKQATKYLVQQESPFVMMSAPPAQYELKHGTFTCASEYTGNYQCGHYKHITSKETLYCIDGALLTKSSEYKGPITDVFYKENSYTTTIKPVTYKLDGVVCTEIDPKLDNYYKKDNSYFTEQPIDLVPNQPYPNASFDNFKFVCDNIKFADDLNQLTGYKKPASRELKVTFFPDLNGDVVAIDYKHYTPSFKKGAKLLHKPIVWHVNNATNKATYKPNTWCIRCLWSTKPVETSNSFDVLKSEDAQGMDNLACEDLKPVSEEVVENPTIQKDVLECNVKTTEVVGDIILKPANNSLKITEEVGHTDLMAAYVDNSSLTIKKPNELSRVLGLKTLATHGLAAVNSVPWDTIANYAKPFLNKVVSTTTNIVTRCLNRVCTNYMPYFFTLLLQLCTFTRSTNSRIKASMPTTIAKNTVKSVGKFCLEASFNYLKSPNFSKLINIIIWFLLLSVCLGSLIYSTAALGVLMSNLGMPSYCTGYREGYLNSTNVTIATYCTGSIPCSVCLSGLDSLDTYPSLETIQITISSFKWDLTAFGLVAEWFLAYILFTRFFYVLGLAAIMQLFFSYFAVHFISNSWLMWLIINLVQMAPISAMVRMYIFFASFYYVWKSYVHVVDGCNSSTCMMCYKRNRATRVECTTIVNGVRRSFYVYANGGKGFCKLHNWNCVNCDTFCAGSTFISDEVARDLSLQFKRPINPTDQSSYIVDSVTVKNGSIHLYFDKAGQKTYERHSLSHFVNLDNLRANNTKGSLPINVIVFDGKSKCEESSAKSASVYYSQLMCQPILLLDQALVSDVGDSAEVAVKMFDAYVNTFSSTFNVPMEKLKTLVATAEAELAKNVSLDNVLSTFISAARQGFVDSDVETKDVVECLKLSHQSDIEVTGDSCNNYMLTYNKVENMTPRDLGACIDCSARHINAQVAKSHNIALIWNVKDFMSLSEQLRKQIRSAAKKNNLPFKLTCATTRQVVNVVTTKIALKGG:MSDNGPQNQRNAPRITFGGPSDSTGSNQNGERSGARSKQRRPQGLPNNTASWFTALTQHGKEDLKFPRGQGVPINTNSSPDDQIGYYRRATRRIRGGDGKMKDLSPRWYFYYLGTGPEAGLPYGANKDGIIWVATEGALNTPKDHIGTRNPANNAAIVLQLPQGTTLPKGFYAEGSRGGSQASSRSSSRSRNSSRNSTPGSSRGTSPARMAGNGGDAALALLLLDRLNQLESKMSGKGQQQQGQTVTKKSAAEASKKPRQKRTATKAYNVTQAFGRRGPEQTQGNFGDQELIRQGTDYKHWPQIAQFAPSASAFFGMSRIGMEVTPSGTWLTYTGAIKLDDKDPNFKDQVILLNKHIDAYKTFPPTEPKKDKKKKADETQALPQRQKKQQTVTLLPAADLDDFSKQLQQSMSSADSTQA</v>
      </c>
      <c r="L16" s="1">
        <f t="shared" si="3"/>
        <v>2364</v>
      </c>
      <c r="M16" s="2" t="s">
        <v>56</v>
      </c>
      <c r="N16" s="9" t="s">
        <v>20</v>
      </c>
      <c r="O16" s="9" t="s">
        <v>20</v>
      </c>
      <c r="P16" s="10" t="s">
        <v>20</v>
      </c>
      <c r="Q16" s="10" t="s">
        <v>20</v>
      </c>
      <c r="R16" s="11"/>
      <c r="S16" s="2" t="s">
        <v>58</v>
      </c>
      <c r="T16" t="s">
        <v>111</v>
      </c>
      <c r="U16" t="s">
        <v>112</v>
      </c>
      <c r="V16" s="2" t="s">
        <v>83</v>
      </c>
    </row>
    <row r="17" spans="2:22" x14ac:dyDescent="0.2">
      <c r="B17" s="1" t="s">
        <v>7</v>
      </c>
      <c r="C17" s="1" t="s">
        <v>36</v>
      </c>
      <c r="D17" s="1" t="s">
        <v>40</v>
      </c>
      <c r="E17" s="1">
        <f t="shared" si="0"/>
        <v>1945</v>
      </c>
      <c r="F17" s="1" t="s">
        <v>8</v>
      </c>
      <c r="G17" s="1" t="s">
        <v>34</v>
      </c>
      <c r="H17" s="1" t="s">
        <v>55</v>
      </c>
      <c r="I17" s="1">
        <f t="shared" si="4"/>
        <v>638</v>
      </c>
      <c r="J17" s="1" t="str">
        <f t="shared" si="1"/>
        <v>NSP3+NSP2</v>
      </c>
      <c r="K17" s="1" t="str">
        <f t="shared" si="2"/>
        <v>APTKVTFGDDTVIEVQGYKSVNITFELDERIDKVLNEKCSAYTVELGTEVNEFACVVADAVIKTLQPVSELLTPLGIDLDEWSMATYYLFDESGEFKLASHMYCSFYPPDEDEEEGDCEEEEFEPSTQYEYGTEDDYQGKPLEFGATSAALQPEEEQEEDWLDDDSQQTVGQQDGSEDNQTTTIQTIVEVQPQLEMELTPVVQTIEVNSFSGYLKLTDNVYIKNADIVEEAKKVKPTVVVNAANVYLKHGGGVAGALNKATNNAMQVESDDYIATNGPLKVGGSCVLSGHNLAKHCLHVVGPNVNKGEDIQLLKSAYENFNQHEVLLAPLLSAGIFGADPIHSLRVCVDTVRTNVYLAVFDKNLYDKLVSSFLEMKSEKQVEQKIAEIPKEEVKPFITESKPSVEQRKQDDKKIKACVEEVTTTLEETKFLTENLLLYIDINGNLHPDSATLVSDIDITFLKKDAPYIVGDVVQEGVLTAVVIPTKKAGGTTEMLAKALRKVPTDNYITTYPGQGLNGYTVEEAKTVLKKCKSAFYILPSIISNEKQEILGTVSWNLREMLAHAEETRKLMPVCVETKAIVSTIQRKYKGIKIQEGVVDYGARFYFYTSKTTVASLINTLNDLNETLVTMPLGYVTHGLNLEEAARYMRSLKVPATVSVSSPDAVTAYNGYLTSSSKTPEEHFIETISLAGSYKDWSYSGQSTQLGIEFLKRGDKSVYYTSNPTTFHLDGEVITFDNLKTLLSLREVRTIKVFTTVDNINLHTQVVDMSMTYGQQFGPTYLDGADVTKIKPHNSHEGKTFYVLPNDDTLRVEAFEYYHTTDPSFLGRYMSALNHTKKWKYPQVNGLTSIKWADNNCYLATALLTLQQIELKFNPPALQDAYYRARAGEAANFCALILAYCNKTVGELGDVRETMSYLFQHANLDSCKRVLNVVCKTCGQQQTTLKGVEAVMYMGTLSYEQFKKGVQIPCTCGKQATKYLVQQESPFVMMSAPPAQYELKHGTFTCASEYTGNYQCGHYKHITSKETLYCIDGALLTKSSEYKGPITDVFYKENSYTTTIKPVTYKLDGVVCTEIDPKLDNYYKKDNSYFTEQPIDLVPNQPYPNASFDNFKFVCDNIKFADDLNQLTGYKKPASRELKVTFFPDLNGDVVAIDYKHYTPSFKKGAKLLHKPIVWHVNNATNKATYKPNTWCIRCLWSTKPVETSNSFDVLKSEDAQGMDNLACEDLKPVSEEVVENPTIQKDVLECNVKTTEVVGDIILKPANNSLKITEEVGHTDLMAAYVDNSSLTIKKPNELSRVLGLKTLATHGLAAVNSVPWDTIANYAKPFLNKVVSTTTNIVTRCLNRVCTNYMPYFFTLLLQLCTFTRSTNSRIKASMPTTIAKNTVKSVGKFCLEASFNYLKSPNFSKLINIIIWFLLLSVCLGSLIYSTAALGVLMSNLGMPSYCTGYREGYLNSTNVTIATYCTGSIPCSVCLSGLDSLDTYPSLETIQITISSFKWDLTAFGLVAEWFLAYILFTRFFYVLGLAAIMQLFFSYFAVHFISNSWLMWLIINLVQMAPISAMVRMYIFFASFYYVWKSYVHVVDGCNSSTCMMCYKRNRATRVECTTIVNGVRRSFYVYANGGKGFCKLHNWNCVNCDTFCAGSTFISDEVARDLSLQFKRPINPTDQSSYIVDSVTVKNGSIHLYFDKAGQKTYERHSLSHFVNLDNLRANNTKGSLPINVIVFDGKSKCEESSAKSASVYYSQLMCQPILLLDQALVSDVGDSAEVAVKMFDAYVNTFSSTFNVPMEKLKTLVATAEAELAKNVSLDNVLSTFISAARQGFVDSDVETKDVVECLKLSHQSDIEVTGDSCNNYMLTYNKVENMTPRDLGACIDCSARHINAQVAKSHNIALIWNVKDFMSLSEQLRKQIRSAAKKNNLPFKLTCATTRQVVNVVTTKIALKGG:AYTRYVDNNFCGPDGYPLECIKDLLARAGKASCTLSEQLDFIDTKRGVYCCREHEHEIAWYTERSEKSYELQTPFEIKLAKKFDTFNGECPNFVFPLNSIIKTIQPRVEKKKLDGFMGRIRSVYPVASPNECNQMCLSTLMKCDHCGETSWQTGDFVKATCEFCGTENLTKEGATTCGYLPQNAVVKIYCPACHNSEVGPEHSLAEYHNESGLKTILRKGGRTIAFGGCVFSYVGCHNKCAYWVPRASANIGCNHTGVVGEGSEGLNDNLLEILQKEKVNINIVGDFKLNEEIAIILASFSASTSAFVETVKGLDYKAFKQIVESCGNFKVTKGKAKKGAWNIGEQKSILSPLYAFASEAARVVRSIFSRTLETAQNSVRVLQKAAITILDGISQYSLRLIDAMMFTSDLATNNLVVMAYITGGVVQLTSQWLTNIFGTVYEKLKPVLDWLEEKFKEGVEFLRDGWEIVKFISTCACEIVGGQIVTCAKEIKESVQTFFKLVNKFLALCADSIIIGGAKLKALNLGETFVTHSKGLYRKCVKSREETGLLMPLKAPKEIIFLEGETLPTEVLTEEVVLKTGDLQPLEQPTSEAVEAPLVGTPVCINGLMLLEIKDTEKYCALAPNMMVTNNTFTLKGG</v>
      </c>
      <c r="L17" s="1">
        <f t="shared" si="3"/>
        <v>2583</v>
      </c>
      <c r="M17" s="2" t="s">
        <v>56</v>
      </c>
      <c r="N17" s="9" t="s">
        <v>20</v>
      </c>
      <c r="O17" s="9" t="s">
        <v>20</v>
      </c>
      <c r="P17" s="10" t="s">
        <v>20</v>
      </c>
      <c r="Q17" s="10" t="s">
        <v>20</v>
      </c>
      <c r="R17" s="11"/>
      <c r="S17" s="2" t="s">
        <v>20</v>
      </c>
      <c r="T17" s="3" t="s">
        <v>20</v>
      </c>
      <c r="U17" s="3" t="s">
        <v>20</v>
      </c>
      <c r="V17" s="2" t="s">
        <v>20</v>
      </c>
    </row>
    <row r="18" spans="2:22" x14ac:dyDescent="0.2">
      <c r="B18" s="1" t="s">
        <v>10</v>
      </c>
      <c r="C18" s="1" t="s">
        <v>25</v>
      </c>
      <c r="D18" s="1" t="s">
        <v>41</v>
      </c>
      <c r="E18" s="1">
        <f t="shared" si="0"/>
        <v>500</v>
      </c>
      <c r="F18" s="1" t="s">
        <v>10</v>
      </c>
      <c r="G18" s="1" t="s">
        <v>25</v>
      </c>
      <c r="H18" s="1" t="s">
        <v>41</v>
      </c>
      <c r="I18" s="1">
        <f t="shared" si="4"/>
        <v>500</v>
      </c>
      <c r="J18" s="1" t="str">
        <f t="shared" si="1"/>
        <v>NSP4+NSP4</v>
      </c>
      <c r="K18" s="1" t="str">
        <f t="shared" si="2"/>
        <v>KIVNNWLKQLIKVTLVFLFVAAIFYLITPVHVMSKHTDFSSEIIGYKAIDGGVTRDIASTDTCFANKHADFDTWFSQRGGSYTNDKACPLIAAVITREVGFVVPGLPGTILRTTNGDFLHFLPRVFSAVGNICYTPSKLIEYTDFATSACVLAAECTIFKDASGKPVPYCYDTNVLEGSVAYESLRPDTRYVLMDGSIIQFPNTYLEGSVRVVTTFDSEYCRHGTCERSEAGVCVSTSGRWVLNNDYYRSLPGVFCGVDAVNLLTNMFTPLIQPIGALDISASIVAGGIVAIVVTCLAYYFMRFRRAFGEYSHVVAFNTLLFLMSFTVLCLTPVYSFLPGVYSVIYLYLTFYLTNDVSFLAHIQWMVMFTPLVPFWITIAYIICISTKHFYWFFSNYLKRRVVFNGVSFSTFEEAALCTFLLNKEMYLKLRSDVLLPLTQYNRYLALYNKYKYFSGAMDTTSYREAACCHLAKALNDFSNSGSDVLYQPPQTSITSAVLQ:KIVNNWLKQLIKVTLVFLFVAAIFYLITPVHVMSKHTDFSSEIIGYKAIDGGVTRDIASTDTCFANKHADFDTWFSQRGGSYTNDKACPLIAAVITREVGFVVPGLPGTILRTTNGDFLHFLPRVFSAVGNICYTPSKLIEYTDFATSACVLAAECTIFKDASGKPVPYCYDTNVLEGSVAYESLRPDTRYVLMDGSIIQFPNTYLEGSVRVVTTFDSEYCRHGTCERSEAGVCVSTSGRWVLNNDYYRSLPGVFCGVDAVNLLTNMFTPLIQPIGALDISASIVAGGIVAIVVTCLAYYFMRFRRAFGEYSHVVAFNTLLFLMSFTVLCLTPVYSFLPGVYSVIYLYLTFYLTNDVSFLAHIQWMVMFTPLVPFWITIAYIICISTKHFYWFFSNYLKRRVVFNGVSFSTFEEAALCTFLLNKEMYLKLRSDVLLPLTQYNRYLALYNKYKYFSGAMDTTSYREAACCHLAKALNDFSNSGSDVLYQPPQTSITSAVLQ</v>
      </c>
      <c r="L18" s="1">
        <f t="shared" si="3"/>
        <v>1000</v>
      </c>
      <c r="M18" s="2" t="s">
        <v>57</v>
      </c>
      <c r="N18" s="13">
        <v>124300000000000</v>
      </c>
      <c r="O18" s="13">
        <v>1.588E+18</v>
      </c>
      <c r="P18" s="10">
        <v>1.0170265000000001</v>
      </c>
      <c r="Q18" s="12">
        <v>52.312600000000003</v>
      </c>
      <c r="R18" s="11" t="s">
        <v>58</v>
      </c>
      <c r="S18" s="2" t="s">
        <v>20</v>
      </c>
      <c r="T18" s="3" t="s">
        <v>20</v>
      </c>
      <c r="U18" s="3" t="s">
        <v>20</v>
      </c>
      <c r="V18" s="2" t="s">
        <v>20</v>
      </c>
    </row>
    <row r="19" spans="2:22" x14ac:dyDescent="0.2">
      <c r="B19" s="1" t="s">
        <v>10</v>
      </c>
      <c r="C19" s="1" t="s">
        <v>25</v>
      </c>
      <c r="D19" s="1" t="s">
        <v>41</v>
      </c>
      <c r="E19" s="1">
        <f>LEN(D19)</f>
        <v>500</v>
      </c>
      <c r="F19" s="1" t="s">
        <v>6</v>
      </c>
      <c r="G19" s="1" t="s">
        <v>24</v>
      </c>
      <c r="H19" s="1" t="s">
        <v>39</v>
      </c>
      <c r="I19" s="1">
        <f>LEN(H19)</f>
        <v>527</v>
      </c>
      <c r="J19" s="1" t="str">
        <f>CONCATENATE(B19,"+",F19)</f>
        <v>NSP4+NSP14</v>
      </c>
      <c r="K19" s="1" t="str">
        <f>_xlfn.CONCAT(D19,":",H19)</f>
        <v>KIVNNWLKQLIKVTLVFLFVAAIFYLITPVHVMSKHTDFSSEIIGYKAIDGGVTRDIASTDTCFANKHADFDTWFSQRGGSYTNDKACPLIAAVITREVGFVVPGLPGTILRTTNGDFLHFLPRVFSAVGNICYTPSKLIEYTDFATSACVLAAECTIFKDASGKPVPYCYDTNVLEGSVAYESLRPDTRYVLMDGSIIQFPNTYLEGSVRVVTTFDSEYCRHGTCERSEAGVCVSTSGRWVLNNDYYRSLPGVFCGVDAVNLLTNMFTPLIQPIGALDISASIVAGGIVAIVVTCLAYYFMRFRRAFGEYSHVVAFNTLLFLMSFTVLCLTPVYSFLPGVYSVIYLYLTFYLTNDVSFLAHIQWMVMFTPLVPFWITIAYIICISTKHFYWFFSNYLKRRVVFNGVSFSTFEEAALCTFLLNKEMYLKLRSDVLLPLTQYNRYLALYNKYKYFSGAMDTTSYREAACCHLAKALNDFSNSGSDVLYQPPQTSITSAVLQ:AENVTGLFKDCSKVITGLHPTQAPTHLSVDTKFKTEGLCVDIPGIPKDMTYRRLISMMGFKMNYQVNGYPNMFITREEAIRHVRAWIGFDVEGCHATREAVGTNLPLQLGFSTGVNLVAVPTGYVDTPNNTDFSRVSAKPPPGDQFKHLIPLMYKGLPWNVVRIKIVQMLSDTLKNLSDRVVFVLWAHGFELTSMKYFVKIGPERTCCLCDRRATCFSTASDTYACWHHSIGFDYVYNPFMIDVQQWGFTGNLQSNHDLYCQVHGNAHVASCDAIMTRCLAVHECFVKRVDWTIEYPIIGDELKINAACRKVQHMVVKAALLADKFPVLHDIGNPKAIKCVPQADVEWKFYDAQPCSDKAYKIEELFYSYATHSDKFTDGVCLFWNCNVDRYPANSIVCRFDTRVLSNLNLPGCDGGSLYVNKHAFHTPAFDKSAFVNLKQLPFFYYSDSPCESHGKQVVSDIDYVPLKSATCITRCNLGGAVCRHHANEYRLYLDAYNMMISAGFSLWVYKQFDTYNLWNTFTRLQ</v>
      </c>
      <c r="L19" s="1">
        <f>E19+I19</f>
        <v>1027</v>
      </c>
      <c r="M19" s="2" t="s">
        <v>56</v>
      </c>
      <c r="N19" s="9" t="s">
        <v>20</v>
      </c>
      <c r="O19" s="9" t="s">
        <v>20</v>
      </c>
      <c r="P19" s="10" t="s">
        <v>20</v>
      </c>
      <c r="Q19" s="10" t="s">
        <v>20</v>
      </c>
      <c r="R19" s="11"/>
      <c r="S19" s="2" t="s">
        <v>20</v>
      </c>
      <c r="T19" s="3" t="s">
        <v>20</v>
      </c>
      <c r="U19" s="3" t="s">
        <v>20</v>
      </c>
      <c r="V19" s="2" t="s">
        <v>20</v>
      </c>
    </row>
    <row r="20" spans="2:22" x14ac:dyDescent="0.2">
      <c r="B20" s="1" t="s">
        <v>10</v>
      </c>
      <c r="C20" s="1" t="s">
        <v>25</v>
      </c>
      <c r="D20" s="1" t="s">
        <v>41</v>
      </c>
      <c r="E20" s="1">
        <f>LEN(D20)</f>
        <v>500</v>
      </c>
      <c r="F20" s="1" t="s">
        <v>12</v>
      </c>
      <c r="G20" s="1" t="s">
        <v>59</v>
      </c>
      <c r="H20" s="1" t="s">
        <v>50</v>
      </c>
      <c r="I20" s="1">
        <f>LEN(H20)</f>
        <v>43</v>
      </c>
      <c r="J20" s="1" t="str">
        <f>CONCATENATE(B20,"+",F20)</f>
        <v>NSP4+ORF7b</v>
      </c>
      <c r="K20" s="1" t="str">
        <f>_xlfn.CONCAT(D20,":",H20)</f>
        <v>KIVNNWLKQLIKVTLVFLFVAAIFYLITPVHVMSKHTDFSSEIIGYKAIDGGVTRDIASTDTCFANKHADFDTWFSQRGGSYTNDKACPLIAAVITREVGFVVPGLPGTILRTTNGDFLHFLPRVFSAVGNICYTPSKLIEYTDFATSACVLAAECTIFKDASGKPVPYCYDTNVLEGSVAYESLRPDTRYVLMDGSIIQFPNTYLEGSVRVVTTFDSEYCRHGTCERSEAGVCVSTSGRWVLNNDYYRSLPGVFCGVDAVNLLTNMFTPLIQPIGALDISASIVAGGIVAIVVTCLAYYFMRFRRAFGEYSHVVAFNTLLFLMSFTVLCLTPVYSFLPGVYSVIYLYLTFYLTNDVSFLAHIQWMVMFTPLVPFWITIAYIICISTKHFYWFFSNYLKRRVVFNGVSFSTFEEAALCTFLLNKEMYLKLRSDVLLPLTQYNRYLALYNKYKYFSGAMDTTSYREAACCHLAKALNDFSNSGSDVLYQPPQTSITSAVLQ:MIELSLIDFYLCFLAFLLFLVLIMLIIFWFSLELQDHNETCHA</v>
      </c>
      <c r="L20" s="1">
        <f>E20+I20</f>
        <v>543</v>
      </c>
      <c r="M20" s="2" t="s">
        <v>56</v>
      </c>
      <c r="N20" s="9" t="s">
        <v>20</v>
      </c>
      <c r="O20" s="9" t="s">
        <v>20</v>
      </c>
      <c r="P20" s="10" t="s">
        <v>20</v>
      </c>
      <c r="Q20" s="10" t="s">
        <v>20</v>
      </c>
      <c r="R20" s="11"/>
      <c r="S20" s="2" t="s">
        <v>20</v>
      </c>
      <c r="T20" s="3" t="s">
        <v>20</v>
      </c>
      <c r="U20" s="3" t="s">
        <v>20</v>
      </c>
      <c r="V20" s="2" t="s">
        <v>20</v>
      </c>
    </row>
    <row r="21" spans="2:22" x14ac:dyDescent="0.2">
      <c r="B21" s="1" t="s">
        <v>2</v>
      </c>
      <c r="C21" s="1" t="s">
        <v>26</v>
      </c>
      <c r="D21" s="1" t="s">
        <v>42</v>
      </c>
      <c r="E21" s="1">
        <f t="shared" si="0"/>
        <v>290</v>
      </c>
      <c r="F21" s="1" t="s">
        <v>11</v>
      </c>
      <c r="G21" s="1" t="s">
        <v>31</v>
      </c>
      <c r="H21" s="1" t="s">
        <v>49</v>
      </c>
      <c r="I21" s="1">
        <f t="shared" si="4"/>
        <v>121</v>
      </c>
      <c r="J21" s="1" t="str">
        <f t="shared" si="1"/>
        <v>NSP6+ORF7a</v>
      </c>
      <c r="K21" s="1" t="str">
        <f t="shared" si="2"/>
        <v>SAVKRTIKGTHHWLLLTILTSLLVLVQSTQWSLFFFLYENAFLPFAMGIIAMSAFAMMFVKHKHAFLCLFLLPSLATVAYFNMVYMPASWVMRIMTWLDMVDTSLSGFKLKDCVMYASAVVLLILMTARTVYDDGARRVWTLMNVLTLVYKVYYGNALDQAISMWALIISVTSNYSGVVTTVMFLARGIVFMCVEYCPIFFITGNTLQCIMLVYCFLGYFCTCYFGLFCLLNRYFRLTLGVYDYLVSTQEFRYMNSQGLLPPKNSIDAFKLNIKLLGVGGKPCIKVATVQ:MKIILFLALITLATCELYHYQECVRGTTVLLKEPCSSGTYEGNSPFHPLADNKFALTCFSTQFAFACPDGVKHVYQLRARSVSPKLFIRQEEVQELYSPIFLIVAAIVFITLCFTLKRKTE</v>
      </c>
      <c r="L21" s="1">
        <f t="shared" si="3"/>
        <v>411</v>
      </c>
      <c r="M21" s="2" t="s">
        <v>57</v>
      </c>
      <c r="N21" s="9" t="s">
        <v>20</v>
      </c>
      <c r="O21" s="9" t="s">
        <v>20</v>
      </c>
      <c r="P21" s="10">
        <v>-15.535128</v>
      </c>
      <c r="Q21" s="12">
        <v>1064.3687</v>
      </c>
      <c r="R21" s="11" t="s">
        <v>58</v>
      </c>
      <c r="S21" s="2" t="s">
        <v>20</v>
      </c>
      <c r="T21" s="3" t="s">
        <v>20</v>
      </c>
      <c r="U21" s="3" t="s">
        <v>20</v>
      </c>
      <c r="V21" s="2" t="s">
        <v>20</v>
      </c>
    </row>
    <row r="22" spans="2:22" x14ac:dyDescent="0.2">
      <c r="B22" s="1" t="s">
        <v>13</v>
      </c>
      <c r="C22" s="1" t="s">
        <v>27</v>
      </c>
      <c r="D22" s="1" t="s">
        <v>43</v>
      </c>
      <c r="E22" s="1">
        <f t="shared" si="0"/>
        <v>83</v>
      </c>
      <c r="F22" s="1" t="s">
        <v>13</v>
      </c>
      <c r="G22" s="1" t="s">
        <v>27</v>
      </c>
      <c r="H22" s="1" t="s">
        <v>43</v>
      </c>
      <c r="I22" s="1">
        <f t="shared" si="4"/>
        <v>83</v>
      </c>
      <c r="J22" s="1" t="str">
        <f t="shared" si="1"/>
        <v>NSP7+NSP7</v>
      </c>
      <c r="K22" s="1" t="str">
        <f t="shared" si="2"/>
        <v>SKMSDVKCTSVVLLSVLQQLRVESSSKLWAQCVQLHNDILLAKDTTEAFEKMVSLLSVLLSMQGAVDINKLCEEMLDNRATLQ:SKMSDVKCTSVVLLSVLQQLRVESSSKLWAQCVQLHNDILLAKDTTEAFEKMVSLLSVLLSMQGAVDINKLCEEMLDNRATLQ</v>
      </c>
      <c r="L22" s="1">
        <f t="shared" si="3"/>
        <v>166</v>
      </c>
      <c r="M22" s="2" t="s">
        <v>57</v>
      </c>
      <c r="N22" s="9">
        <v>1.147</v>
      </c>
      <c r="O22" s="9">
        <v>19.91</v>
      </c>
      <c r="P22" s="10">
        <v>-11.383768</v>
      </c>
      <c r="Q22" s="12">
        <v>796.21172000000001</v>
      </c>
      <c r="R22" s="11"/>
      <c r="S22" s="2" t="s">
        <v>58</v>
      </c>
      <c r="T22" t="s">
        <v>105</v>
      </c>
      <c r="U22" t="s">
        <v>106</v>
      </c>
      <c r="V22" s="2" t="s">
        <v>20</v>
      </c>
    </row>
    <row r="23" spans="2:22" x14ac:dyDescent="0.2">
      <c r="B23" s="1" t="s">
        <v>14</v>
      </c>
      <c r="C23" s="1" t="s">
        <v>28</v>
      </c>
      <c r="D23" s="1" t="s">
        <v>44</v>
      </c>
      <c r="E23" s="1">
        <f t="shared" si="0"/>
        <v>198</v>
      </c>
      <c r="F23" s="1" t="s">
        <v>15</v>
      </c>
      <c r="G23" s="1" t="s">
        <v>23</v>
      </c>
      <c r="H23" s="1" t="s">
        <v>38</v>
      </c>
      <c r="I23" s="1">
        <f t="shared" si="4"/>
        <v>932</v>
      </c>
      <c r="J23" s="1" t="str">
        <f t="shared" si="1"/>
        <v>NSP8+NSP12</v>
      </c>
      <c r="K23" s="1" t="str">
        <f t="shared" si="2"/>
        <v>AIASEFSSLPSYAAFATAQEAYEQAVANGDSEVVLKKLKKSLNVAKSEFDRDAAMQRKLEKMADQAMTQMYKQARSEDKRAKVTSAMQTMLFTMLRKLDNDALNNIINNARDGCVPLNIIPLTTAAKLMVVIPDYNTYKNTCDGTTFTYASALWEIQQVVDADSKIVQLSEISMDNSPNLAWPLIVTALRANSAVKLQ:SADAQSFLNRVCGVSAARLTPCGTGTSTDVVYRAFDIYNDKVAGFAKFLKTNCCRFQEKDEDDNLIDSYFVVKRHTFSNYQHEETIYNLLKDCPAVAKHDFFKFRIDGDMVPHISRQRLTKYTMADLVYALRHFDEGNCDTLKEILVTYNCCDDDYFNKKDWYDFVENPDILRVYANLGERVRQALLKTVQFCDAMRNAGIVGVLTLDNQDLNGNWYDFGDFIQTTPGSGVPVVDSYYSLLMPILTLTRALTAESHVDTDLTKPYIKWDLLKYDFTEERLKLFDRYFKYWDQTYHPNCVNCLDDRCILHCANFNVLFSTVFPPTSFGPLVRKIFVDGVPFVVSTGYHFRELGVVHNQDVNLHSSRLSFKELLVYAADPAMHAASGNLLLDKRTTCFSVAALTNNVAFQTVKPGNFNKDFYDFAVSKGFFKEGSSVELKHFFFAQDGNAAISDYDYYRYNLPTMCDIRQLLFVVEVVDKYFDCYDGGCINANQVIVNNLDKSAGFPFNKWGKARLYYDSMSYEDQDALFAYTKRNVIPTITQMNLKYAISAKNRARTVAGVSICSTMTNRQFHQKLLKSIAATRGATVVIGTSKFYGGWHNMLKTVYSDVENPHLMGWDYPKCDRAMPNMLRIMASLVLARKHTTCCSLSHRFYRLANECAQVLSEMVMCGGSLYVKPGGTSSGDATTAYANSVFNICQAVTANVNALLSTDGNKIADKYVRNLQHRLYECLYRNRDVDTDFVNEFYAYLRKHFSMMILSDDAVVCFNSTYASQGLVASIKNFKSVLYYQNNVFMSEAKCWTETDLTKGPHEFCSQHTMLVKQGDDYVYLPYPDPSRILGAGCFVDDIVKTDGTLMIERFVSLAIDAYPLTKHPNQEYADVFHLYLQYIRKLHDELTGHMLDMYSVMLTNDNTSRYWEPEFYEAMYTPHTVLQ</v>
      </c>
      <c r="L23" s="1">
        <f t="shared" si="3"/>
        <v>1130</v>
      </c>
      <c r="M23" s="2" t="s">
        <v>57</v>
      </c>
      <c r="N23" s="9">
        <v>0.1764</v>
      </c>
      <c r="O23" s="9">
        <v>12.88</v>
      </c>
      <c r="P23" s="10">
        <v>-39.589467999999997</v>
      </c>
      <c r="Q23" s="12">
        <v>2064.9110500000002</v>
      </c>
      <c r="R23" s="11"/>
      <c r="S23" s="2" t="s">
        <v>58</v>
      </c>
      <c r="T23" t="s">
        <v>107</v>
      </c>
      <c r="U23" t="s">
        <v>108</v>
      </c>
      <c r="V23" s="2" t="s">
        <v>84</v>
      </c>
    </row>
    <row r="24" spans="2:22" x14ac:dyDescent="0.2">
      <c r="B24" s="1" t="s">
        <v>14</v>
      </c>
      <c r="C24" s="1" t="s">
        <v>28</v>
      </c>
      <c r="D24" s="1" t="s">
        <v>44</v>
      </c>
      <c r="E24" s="1">
        <f t="shared" si="0"/>
        <v>198</v>
      </c>
      <c r="F24" s="1" t="s">
        <v>14</v>
      </c>
      <c r="G24" s="1" t="s">
        <v>28</v>
      </c>
      <c r="H24" s="1" t="s">
        <v>44</v>
      </c>
      <c r="I24" s="1">
        <f t="shared" si="4"/>
        <v>198</v>
      </c>
      <c r="J24" s="1" t="str">
        <f t="shared" si="1"/>
        <v>NSP8+NSP8</v>
      </c>
      <c r="K24" s="1" t="str">
        <f t="shared" si="2"/>
        <v>AIASEFSSLPSYAAFATAQEAYEQAVANGDSEVVLKKLKKSLNVAKSEFDRDAAMQRKLEKMADQAMTQMYKQARSEDKRAKVTSAMQTMLFTMLRKLDNDALNNIINNARDGCVPLNIIPLTTAAKLMVVIPDYNTYKNTCDGTTFTYASALWEIQQVVDADSKIVQLSEISMDNSPNLAWPLIVTALRANSAVKLQ:AIASEFSSLPSYAAFATAQEAYEQAVANGDSEVVLKKLKKSLNVAKSEFDRDAAMQRKLEKMADQAMTQMYKQARSEDKRAKVTSAMQTMLFTMLRKLDNDALNNIINNARDGCVPLNIIPLTTAAKLMVVIPDYNTYKNTCDGTTFTYASALWEIQQVVDADSKIVQLSEISMDNSPNLAWPLIVTALRANSAVKLQ</v>
      </c>
      <c r="L24" s="1">
        <f t="shared" si="3"/>
        <v>396</v>
      </c>
      <c r="M24" s="2" t="s">
        <v>57</v>
      </c>
      <c r="N24" s="9" t="s">
        <v>20</v>
      </c>
      <c r="O24" s="9" t="s">
        <v>20</v>
      </c>
      <c r="P24" s="10">
        <v>-14.82087634</v>
      </c>
      <c r="Q24" s="12">
        <v>967.55269999999996</v>
      </c>
      <c r="R24" s="11"/>
      <c r="S24" s="2" t="s">
        <v>58</v>
      </c>
      <c r="T24" t="s">
        <v>109</v>
      </c>
      <c r="U24" t="s">
        <v>110</v>
      </c>
      <c r="V24" s="2" t="s">
        <v>20</v>
      </c>
    </row>
    <row r="25" spans="2:22" x14ac:dyDescent="0.2">
      <c r="B25" s="1" t="s">
        <v>16</v>
      </c>
      <c r="C25" s="1" t="s">
        <v>29</v>
      </c>
      <c r="D25" s="1" t="s">
        <v>47</v>
      </c>
      <c r="E25" s="1">
        <f>LEN(D25)</f>
        <v>275</v>
      </c>
      <c r="F25" s="1" t="s">
        <v>121</v>
      </c>
      <c r="G25" s="1" t="s">
        <v>122</v>
      </c>
      <c r="H25" s="1" t="s">
        <v>123</v>
      </c>
      <c r="I25" s="1">
        <f>LEN(H25)</f>
        <v>113</v>
      </c>
      <c r="J25" s="1" t="str">
        <f>CONCATENATE(B25,"+",F25)</f>
        <v>ORF3a+NSP9</v>
      </c>
      <c r="K25" s="1" t="str">
        <f>_xlfn.CONCAT(D25,":",H25)</f>
        <v>MDLFMRIFTIGTVTLKQGEIKDATPSDFVRATATIPIQASLPFGWLIVGVALLAVFQSASKIITLKKRWQLALSKGVHFVCNLLLLFVTVYSHLLLVAAGLEAPFLYLYALVYFLQSINFVRIIMRLWLCWKCRSKNPLLYDANYFLCWHTNCYDYCIPYNSVTSSIVITSGDGTTSPISEHDYQIGGYTEKWESGVKDCVVLHSYFTSDYYQLYSTQLSTDTGVEHVTFFIYNKIVDEPEEHVQIHTIDGSSGVVNPVMEPIYDEPTTTTSVPL:NNELSPVALRQMSCAAGTTQTACTDDNALAYYNTTKGGRFVLALLSDLQDLKWARFPKSDGTGTIYTELEPPCRFVTDTPKGPKVKYLYFIKGLNNLNRGMVLGSLAATVRLQ</v>
      </c>
      <c r="L25" s="1">
        <f>E25+I25</f>
        <v>388</v>
      </c>
      <c r="M25" s="2" t="s">
        <v>56</v>
      </c>
      <c r="N25" s="9" t="s">
        <v>20</v>
      </c>
      <c r="O25" s="9" t="s">
        <v>20</v>
      </c>
      <c r="P25" s="10" t="s">
        <v>20</v>
      </c>
      <c r="Q25" s="10" t="s">
        <v>20</v>
      </c>
      <c r="R25" s="11"/>
      <c r="S25" s="2" t="s">
        <v>20</v>
      </c>
      <c r="T25" s="3" t="s">
        <v>20</v>
      </c>
      <c r="U25" s="3" t="s">
        <v>20</v>
      </c>
      <c r="V25" s="2" t="s">
        <v>20</v>
      </c>
    </row>
    <row r="26" spans="2:22" x14ac:dyDescent="0.2">
      <c r="B26" s="1" t="s">
        <v>16</v>
      </c>
      <c r="C26" s="1" t="s">
        <v>29</v>
      </c>
      <c r="D26" s="1" t="s">
        <v>47</v>
      </c>
      <c r="E26" s="1">
        <f t="shared" si="0"/>
        <v>275</v>
      </c>
      <c r="F26" s="1" t="s">
        <v>16</v>
      </c>
      <c r="G26" s="1" t="s">
        <v>29</v>
      </c>
      <c r="H26" s="1" t="s">
        <v>47</v>
      </c>
      <c r="I26" s="1">
        <f t="shared" si="4"/>
        <v>275</v>
      </c>
      <c r="J26" s="1" t="str">
        <f t="shared" si="1"/>
        <v>ORF3a+ORF3a</v>
      </c>
      <c r="K26" s="1" t="str">
        <f t="shared" si="2"/>
        <v>MDLFMRIFTIGTVTLKQGEIKDATPSDFVRATATIPIQASLPFGWLIVGVALLAVFQSASKIITLKKRWQLALSKGVHFVCNLLLLFVTVYSHLLLVAAGLEAPFLYLYALVYFLQSINFVRIIMRLWLCWKCRSKNPLLYDANYFLCWHTNCYDYCIPYNSVTSSIVITSGDGTTSPISEHDYQIGGYTEKWESGVKDCVVLHSYFTSDYYQLYSTQLSTDTGVEHVTFFIYNKIVDEPEEHVQIHTIDGSSGVVNPVMEPIYDEPTTTTSVPL:MDLFMRIFTIGTVTLKQGEIKDATPSDFVRATATIPIQASLPFGWLIVGVALLAVFQSASKIITLKKRWQLALSKGVHFVCNLLLLFVTVYSHLLLVAAGLEAPFLYLYALVYFLQSINFVRIIMRLWLCWKCRSKNPLLYDANYFLCWHTNCYDYCIPYNSVTSSIVITSGDGTTSPISEHDYQIGGYTEKWESGVKDCVVLHSYFTSDYYQLYSTQLSTDTGVEHVTFFIYNKIVDEPEEHVQIHTIDGSSGVVNPVMEPIYDEPTTTTSVPL</v>
      </c>
      <c r="L26" s="1">
        <f t="shared" si="3"/>
        <v>550</v>
      </c>
      <c r="M26" s="2" t="s">
        <v>57</v>
      </c>
      <c r="N26" s="9">
        <v>0.38900000000000001</v>
      </c>
      <c r="O26" s="9">
        <v>5.47</v>
      </c>
      <c r="P26" s="10">
        <v>-30.7637</v>
      </c>
      <c r="Q26" s="12">
        <v>2098.076</v>
      </c>
      <c r="R26" s="11"/>
      <c r="S26" s="2" t="s">
        <v>58</v>
      </c>
      <c r="T26" t="s">
        <v>89</v>
      </c>
      <c r="U26" t="s">
        <v>90</v>
      </c>
      <c r="V26" s="2" t="s">
        <v>81</v>
      </c>
    </row>
    <row r="27" spans="2:22" x14ac:dyDescent="0.2">
      <c r="B27" s="1" t="s">
        <v>17</v>
      </c>
      <c r="C27" s="1" t="s">
        <v>30</v>
      </c>
      <c r="D27" s="1" t="s">
        <v>48</v>
      </c>
      <c r="E27" s="1">
        <f>LEN(D27)</f>
        <v>22</v>
      </c>
      <c r="F27" s="1" t="s">
        <v>6</v>
      </c>
      <c r="G27" s="1" t="s">
        <v>24</v>
      </c>
      <c r="H27" s="1" t="s">
        <v>39</v>
      </c>
      <c r="I27" s="1">
        <f>LEN(H27)</f>
        <v>527</v>
      </c>
      <c r="J27" s="1" t="str">
        <f>CONCATENATE(B27,"+",F27)</f>
        <v>ORF3b+NSP14</v>
      </c>
      <c r="K27" s="1" t="str">
        <f>_xlfn.CONCAT(D27,":",H27)</f>
        <v>MMPTIFFAGILIVTTIVYLTIV:AENVTGLFKDCSKVITGLHPTQAPTHLSVDTKFKTEGLCVDIPGIPKDMTYRRLISMMGFKMNYQVNGYPNMFITREEAIRHVRAWIGFDVEGCHATREAVGTNLPLQLGFSTGVNLVAVPTGYVDTPNNTDFSRVSAKPPPGDQFKHLIPLMYKGLPWNVVRIKIVQMLSDTLKNLSDRVVFVLWAHGFELTSMKYFVKIGPERTCCLCDRRATCFSTASDTYACWHHSIGFDYVYNPFMIDVQQWGFTGNLQSNHDLYCQVHGNAHVASCDAIMTRCLAVHECFVKRVDWTIEYPIIGDELKINAACRKVQHMVVKAALLADKFPVLHDIGNPKAIKCVPQADVEWKFYDAQPCSDKAYKIEELFYSYATHSDKFTDGVCLFWNCNVDRYPANSIVCRFDTRVLSNLNLPGCDGGSLYVNKHAFHTPAFDKSAFVNLKQLPFFYYSDSPCESHGKQVVSDIDYVPLKSATCITRCNLGGAVCRHHANEYRLYLDAYNMMISAGFSLWVYKQFDTYNLWNTFTRLQ</v>
      </c>
      <c r="L27" s="1">
        <f>E27+I27</f>
        <v>549</v>
      </c>
      <c r="M27" s="2" t="s">
        <v>56</v>
      </c>
      <c r="N27" s="9" t="s">
        <v>20</v>
      </c>
      <c r="O27" s="9" t="s">
        <v>20</v>
      </c>
      <c r="P27" s="10" t="s">
        <v>20</v>
      </c>
      <c r="Q27" s="10" t="s">
        <v>20</v>
      </c>
      <c r="R27" s="11"/>
      <c r="S27" s="2" t="s">
        <v>20</v>
      </c>
      <c r="T27" s="3" t="s">
        <v>20</v>
      </c>
      <c r="U27" s="3" t="s">
        <v>20</v>
      </c>
      <c r="V27" s="2" t="s">
        <v>20</v>
      </c>
    </row>
    <row r="28" spans="2:22" x14ac:dyDescent="0.2">
      <c r="B28" s="1" t="s">
        <v>17</v>
      </c>
      <c r="C28" s="1" t="s">
        <v>30</v>
      </c>
      <c r="D28" s="1" t="s">
        <v>48</v>
      </c>
      <c r="E28" s="1">
        <f t="shared" si="0"/>
        <v>22</v>
      </c>
      <c r="F28" s="1" t="s">
        <v>18</v>
      </c>
      <c r="G28" s="1" t="s">
        <v>35</v>
      </c>
      <c r="H28" s="1" t="s">
        <v>54</v>
      </c>
      <c r="I28" s="1">
        <f t="shared" si="4"/>
        <v>121</v>
      </c>
      <c r="J28" s="1" t="str">
        <f t="shared" si="1"/>
        <v>ORF3b+ORF8</v>
      </c>
      <c r="K28" s="1" t="str">
        <f t="shared" si="2"/>
        <v>MMPTIFFAGILIVTTIVYLTIV:MKFLVFLGIITTVAAFHQECSLQSCTQHQPYVVDDPCPIHFYSKWYIRVGARKSAPLIELCVDEAGSKSPIQYIDIGNYTVSCLPFTINCQEPKLGSLVVRCSFYEDFLEYHDVRVVLDFI</v>
      </c>
      <c r="L28" s="1">
        <f t="shared" si="3"/>
        <v>143</v>
      </c>
      <c r="M28" s="2" t="s">
        <v>57</v>
      </c>
      <c r="N28" s="9" t="s">
        <v>20</v>
      </c>
      <c r="O28" s="9" t="s">
        <v>20</v>
      </c>
      <c r="P28" s="10">
        <v>-3.7647439999999999</v>
      </c>
      <c r="Q28" s="12">
        <v>156.40537</v>
      </c>
      <c r="R28" s="11" t="s">
        <v>20</v>
      </c>
      <c r="S28" s="2" t="s">
        <v>20</v>
      </c>
      <c r="T28" s="3" t="s">
        <v>20</v>
      </c>
      <c r="U28" s="3" t="s">
        <v>20</v>
      </c>
      <c r="V28" s="2" t="s">
        <v>20</v>
      </c>
    </row>
    <row r="29" spans="2:22" x14ac:dyDescent="0.2">
      <c r="B29" s="1" t="s">
        <v>124</v>
      </c>
      <c r="C29" s="1" t="s">
        <v>126</v>
      </c>
      <c r="D29" s="1" t="s">
        <v>125</v>
      </c>
      <c r="E29" s="1">
        <f>LEN(D29)</f>
        <v>61</v>
      </c>
      <c r="F29" s="1" t="s">
        <v>15</v>
      </c>
      <c r="G29" s="1" t="s">
        <v>23</v>
      </c>
      <c r="H29" s="1" t="s">
        <v>38</v>
      </c>
      <c r="I29" s="1">
        <f>LEN(H29)</f>
        <v>932</v>
      </c>
      <c r="J29" s="1" t="str">
        <f>CONCATENATE(B29,"+",F29)</f>
        <v>ORF6+NSP12</v>
      </c>
      <c r="K29" s="1" t="str">
        <f>_xlfn.CONCAT(D29,":",H29)</f>
        <v>MFHLVDFQVTIAEILLIIMRTFKVSIWNLDYIINLIIKNLSKSLTENKYSQLDEEQPMEID:SADAQSFLNRVCGVSAARLTPCGTGTSTDVVYRAFDIYNDKVAGFAKFLKTNCCRFQEKDEDDNLIDSYFVVKRHTFSNYQHEETIYNLLKDCPAVAKHDFFKFRIDGDMVPHISRQRLTKYTMADLVYALRHFDEGNCDTLKEILVTYNCCDDDYFNKKDWYDFVENPDILRVYANLGERVRQALLKTVQFCDAMRNAGIVGVLTLDNQDLNGNWYDFGDFIQTTPGSGVPVVDSYYSLLMPILTLTRALTAESHVDTDLTKPYIKWDLLKYDFTEERLKLFDRYFKYWDQTYHPNCVNCLDDRCILHCANFNVLFSTVFPPTSFGPLVRKIFVDGVPFVVSTGYHFRELGVVHNQDVNLHSSRLSFKELLVYAADPAMHAASGNLLLDKRTTCFSVAALTNNVAFQTVKPGNFNKDFYDFAVSKGFFKEGSSVELKHFFFAQDGNAAISDYDYYRYNLPTMCDIRQLLFVVEVVDKYFDCYDGGCINANQVIVNNLDKSAGFPFNKWGKARLYYDSMSYEDQDALFAYTKRNVIPTITQMNLKYAISAKNRARTVAGVSICSTMTNRQFHQKLLKSIAATRGATVVIGTSKFYGGWHNMLKTVYSDVENPHLMGWDYPKCDRAMPNMLRIMASLVLARKHTTCCSLSHRFYRLANECAQVLSEMVMCGGSLYVKPGGTSSGDATTAYANSVFNICQAVTANVNALLSTDGNKIADKYVRNLQHRLYECLYRNRDVDTDFVNEFYAYLRKHFSMMILSDDAVVCFNSTYASQGLVASIKNFKSVLYYQNNVFMSEAKCWTETDLTKGPHEFCSQHTMLVKQGDDYVYLPYPDPSRILGAGCFVDDIVKTDGTLMIERFVSLAIDAYPLTKHPNQEYADVFHLYLQYIRKLHDELTGHMLDMYSVMLTNDNTSRYWEPEFYEAMYTPHTVLQ</v>
      </c>
      <c r="L29" s="1">
        <f>E29+I29</f>
        <v>993</v>
      </c>
      <c r="M29" s="2" t="s">
        <v>56</v>
      </c>
      <c r="N29" s="9" t="s">
        <v>20</v>
      </c>
      <c r="O29" s="9" t="s">
        <v>20</v>
      </c>
      <c r="P29" s="10" t="s">
        <v>20</v>
      </c>
      <c r="Q29" s="10" t="s">
        <v>20</v>
      </c>
      <c r="R29" s="11"/>
      <c r="S29" s="2" t="s">
        <v>20</v>
      </c>
      <c r="T29" s="3" t="s">
        <v>20</v>
      </c>
      <c r="U29" s="3" t="s">
        <v>20</v>
      </c>
      <c r="V29" s="2" t="s">
        <v>20</v>
      </c>
    </row>
    <row r="30" spans="2:22" x14ac:dyDescent="0.2">
      <c r="B30" s="1" t="s">
        <v>11</v>
      </c>
      <c r="C30" s="1" t="s">
        <v>31</v>
      </c>
      <c r="D30" s="1" t="s">
        <v>49</v>
      </c>
      <c r="E30" s="1">
        <f t="shared" si="0"/>
        <v>121</v>
      </c>
      <c r="F30" s="1" t="s">
        <v>16</v>
      </c>
      <c r="G30" s="1" t="s">
        <v>29</v>
      </c>
      <c r="H30" s="1" t="s">
        <v>47</v>
      </c>
      <c r="I30" s="1">
        <f t="shared" si="4"/>
        <v>275</v>
      </c>
      <c r="J30" s="1" t="str">
        <f t="shared" si="1"/>
        <v>ORF7a+ORF3a</v>
      </c>
      <c r="K30" s="1" t="str">
        <f t="shared" si="2"/>
        <v>MKIILFLALITLATCELYHYQECVRGTTVLLKEPCSSGTYEGNSPFHPLADNKFALTCFSTQFAFACPDGVKHVYQLRARSVSPKLFIRQEEVQELYSPIFLIVAAIVFITLCFTLKRKTE:MDLFMRIFTIGTVTLKQGEIKDATPSDFVRATATIPIQASLPFGWLIVGVALLAVFQSASKIITLKKRWQLALSKGVHFVCNLLLLFVTVYSHLLLVAAGLEAPFLYLYALVYFLQSINFVRIIMRLWLCWKCRSKNPLLYDANYFLCWHTNCYDYCIPYNSVTSSIVITSGDGTTSPISEHDYQIGGYTEKWESGVKDCVVLHSYFTSDYYQLYSTQLSTDTGVEHVTFFIYNKIVDEPEEHVQIHTIDGSSGVVNPVMEPIYDEPTTTTSVPL</v>
      </c>
      <c r="L30" s="1">
        <f t="shared" si="3"/>
        <v>396</v>
      </c>
      <c r="M30" s="2" t="s">
        <v>57</v>
      </c>
      <c r="N30" s="9" t="s">
        <v>20</v>
      </c>
      <c r="O30" s="9" t="s">
        <v>20</v>
      </c>
      <c r="P30" s="10">
        <v>-9.2324979999999996</v>
      </c>
      <c r="Q30" s="12">
        <v>905.63930000000005</v>
      </c>
      <c r="R30" s="11" t="s">
        <v>58</v>
      </c>
      <c r="S30" s="2" t="s">
        <v>20</v>
      </c>
      <c r="T30" s="3" t="s">
        <v>20</v>
      </c>
      <c r="U30" s="3" t="s">
        <v>20</v>
      </c>
      <c r="V30" s="2" t="s">
        <v>20</v>
      </c>
    </row>
    <row r="31" spans="2:22" x14ac:dyDescent="0.2">
      <c r="B31" s="1" t="s">
        <v>11</v>
      </c>
      <c r="C31" s="1" t="s">
        <v>31</v>
      </c>
      <c r="D31" s="1" t="s">
        <v>49</v>
      </c>
      <c r="E31" s="1">
        <f t="shared" si="0"/>
        <v>121</v>
      </c>
      <c r="F31" s="1" t="s">
        <v>11</v>
      </c>
      <c r="G31" s="1" t="s">
        <v>31</v>
      </c>
      <c r="H31" s="1" t="s">
        <v>49</v>
      </c>
      <c r="I31" s="1">
        <f t="shared" si="4"/>
        <v>121</v>
      </c>
      <c r="J31" s="1" t="str">
        <f t="shared" si="1"/>
        <v>ORF7a+ORF7a</v>
      </c>
      <c r="K31" s="1" t="str">
        <f t="shared" si="2"/>
        <v>MKIILFLALITLATCELYHYQECVRGTTVLLKEPCSSGTYEGNSPFHPLADNKFALTCFSTQFAFACPDGVKHVYQLRARSVSPKLFIRQEEVQELYSPIFLIVAAIVFITLCFTLKRKTE:MKIILFLALITLATCELYHYQECVRGTTVLLKEPCSSGTYEGNSPFHPLADNKFALTCFSTQFAFACPDGVKHVYQLRARSVSPKLFIRQEEVQELYSPIFLIVAAIVFITLCFTLKRKTE</v>
      </c>
      <c r="L31" s="1">
        <f t="shared" si="3"/>
        <v>242</v>
      </c>
      <c r="M31" s="2" t="s">
        <v>57</v>
      </c>
      <c r="N31" s="9" t="s">
        <v>20</v>
      </c>
      <c r="O31" s="9" t="s">
        <v>20</v>
      </c>
      <c r="P31" s="10">
        <v>-6.0708900000000003</v>
      </c>
      <c r="Q31" s="12">
        <v>610.82920000000001</v>
      </c>
      <c r="R31" s="11"/>
      <c r="S31" s="2" t="s">
        <v>58</v>
      </c>
      <c r="T31" t="s">
        <v>91</v>
      </c>
      <c r="U31" t="s">
        <v>92</v>
      </c>
      <c r="V31" s="2" t="s">
        <v>20</v>
      </c>
    </row>
    <row r="32" spans="2:22" x14ac:dyDescent="0.2">
      <c r="B32" s="1" t="s">
        <v>11</v>
      </c>
      <c r="C32" s="1" t="s">
        <v>31</v>
      </c>
      <c r="D32" s="1" t="s">
        <v>49</v>
      </c>
      <c r="E32" s="1">
        <f t="shared" si="0"/>
        <v>121</v>
      </c>
      <c r="F32" s="1" t="s">
        <v>12</v>
      </c>
      <c r="G32" s="1" t="s">
        <v>59</v>
      </c>
      <c r="H32" s="1" t="s">
        <v>50</v>
      </c>
      <c r="I32" s="1">
        <f t="shared" si="4"/>
        <v>43</v>
      </c>
      <c r="J32" s="1" t="str">
        <f t="shared" si="1"/>
        <v>ORF7a+ORF7b</v>
      </c>
      <c r="K32" s="1" t="str">
        <f t="shared" si="2"/>
        <v>MKIILFLALITLATCELYHYQECVRGTTVLLKEPCSSGTYEGNSPFHPLADNKFALTCFSTQFAFACPDGVKHVYQLRARSVSPKLFIRQEEVQELYSPIFLIVAAIVFITLCFTLKRKTE:MIELSLIDFYLCFLAFLLFLVLIMLIIFWFSLELQDHNETCHA</v>
      </c>
      <c r="L32" s="1">
        <f t="shared" si="3"/>
        <v>164</v>
      </c>
      <c r="M32" s="2" t="s">
        <v>57</v>
      </c>
      <c r="N32" s="9">
        <v>0.2072</v>
      </c>
      <c r="O32" s="9">
        <v>10.84</v>
      </c>
      <c r="P32" s="10">
        <v>-15.496796</v>
      </c>
      <c r="Q32" s="12">
        <v>709.9443</v>
      </c>
      <c r="R32" s="11"/>
      <c r="S32" s="2" t="s">
        <v>58</v>
      </c>
      <c r="T32" t="s">
        <v>91</v>
      </c>
      <c r="U32" t="s">
        <v>92</v>
      </c>
      <c r="V32" s="2" t="s">
        <v>20</v>
      </c>
    </row>
    <row r="33" spans="2:22" x14ac:dyDescent="0.2">
      <c r="B33" s="1" t="s">
        <v>12</v>
      </c>
      <c r="C33" s="1" t="s">
        <v>59</v>
      </c>
      <c r="D33" s="1" t="s">
        <v>50</v>
      </c>
      <c r="E33" s="1">
        <f t="shared" si="0"/>
        <v>43</v>
      </c>
      <c r="F33" s="1" t="s">
        <v>3</v>
      </c>
      <c r="G33" s="1" t="s">
        <v>32</v>
      </c>
      <c r="H33" s="1" t="s">
        <v>52</v>
      </c>
      <c r="I33" s="1">
        <f t="shared" si="4"/>
        <v>222</v>
      </c>
      <c r="J33" s="1" t="str">
        <f t="shared" si="1"/>
        <v>ORF7b+M</v>
      </c>
      <c r="K33" s="1" t="str">
        <f t="shared" si="2"/>
        <v>MIELSLIDFYLCFLAFLLFLVLIMLIIFWFSLELQDHNETCHA:MADSNGTITVEELKKLLEQWNLVIGFLFLTWICLLQFAYANRNRFLYIIKLIFLWLLWPVTLACFVLAAVYRINWITGGIAIAMACLVGLMWLSYFIASFRLFARTRSMWSFNPETNILLNVPLHGTILTRPLLESELVIGAVILRGHLRIAGHHLGRCDIKDLPKEITVATSRTLSYYKLGASQRVAGDSGFAAYSRYRIGNYKLNTDHSSSSDNIALLVQ</v>
      </c>
      <c r="L33" s="1">
        <f t="shared" si="3"/>
        <v>265</v>
      </c>
      <c r="M33" s="2" t="s">
        <v>57</v>
      </c>
      <c r="N33" s="9">
        <v>0.38479999999999998</v>
      </c>
      <c r="O33" s="9">
        <v>4.3380000000000001</v>
      </c>
      <c r="P33" s="10">
        <v>-26.424199999999999</v>
      </c>
      <c r="Q33" s="12">
        <v>1203.9259999999999</v>
      </c>
      <c r="R33" s="11"/>
      <c r="S33" s="2" t="s">
        <v>58</v>
      </c>
      <c r="T33" t="s">
        <v>91</v>
      </c>
      <c r="U33" t="s">
        <v>92</v>
      </c>
      <c r="V33" s="2" t="s">
        <v>20</v>
      </c>
    </row>
    <row r="34" spans="2:22" x14ac:dyDescent="0.2">
      <c r="B34" s="1" t="s">
        <v>12</v>
      </c>
      <c r="C34" s="1" t="s">
        <v>59</v>
      </c>
      <c r="D34" s="1" t="s">
        <v>50</v>
      </c>
      <c r="E34" s="1">
        <f t="shared" si="0"/>
        <v>43</v>
      </c>
      <c r="F34" s="1" t="s">
        <v>16</v>
      </c>
      <c r="G34" s="1" t="s">
        <v>29</v>
      </c>
      <c r="H34" s="1" t="s">
        <v>47</v>
      </c>
      <c r="I34" s="1">
        <f t="shared" si="4"/>
        <v>275</v>
      </c>
      <c r="J34" s="1" t="str">
        <f t="shared" si="1"/>
        <v>ORF7b+ORF3a</v>
      </c>
      <c r="K34" s="1" t="str">
        <f t="shared" si="2"/>
        <v>MIELSLIDFYLCFLAFLLFLVLIMLIIFWFSLELQDHNETCHA:MDLFMRIFTIGTVTLKQGEIKDATPSDFVRATATIPIQASLPFGWLIVGVALLAVFQSASKIITLKKRWQLALSKGVHFVCNLLLLFVTVYSHLLLVAAGLEAPFLYLYALVYFLQSINFVRIIMRLWLCWKCRSKNPLLYDANYFLCWHTNCYDYCIPYNSVTSSIVITSGDGTTSPISEHDYQIGGYTEKWESGVKDCVVLHSYFTSDYYQLYSTQLSTDTGVEHVTFFIYNKIVDEPEEHVQIHTIDGSSGVVNPVMEPIYDEPTTTTSVPL</v>
      </c>
      <c r="L34" s="1">
        <f t="shared" si="3"/>
        <v>318</v>
      </c>
      <c r="M34" s="2" t="s">
        <v>57</v>
      </c>
      <c r="N34" s="9">
        <v>0.28789999999999999</v>
      </c>
      <c r="O34" s="9">
        <v>11.38</v>
      </c>
      <c r="P34" s="10">
        <v>-21.823899999999998</v>
      </c>
      <c r="Q34" s="12">
        <v>931.73749999999995</v>
      </c>
      <c r="R34" s="11"/>
      <c r="S34" s="2" t="s">
        <v>58</v>
      </c>
      <c r="T34" t="s">
        <v>91</v>
      </c>
      <c r="U34" t="s">
        <v>92</v>
      </c>
      <c r="V34" s="2" t="s">
        <v>20</v>
      </c>
    </row>
    <row r="35" spans="2:22" x14ac:dyDescent="0.2">
      <c r="B35" s="1" t="s">
        <v>12</v>
      </c>
      <c r="C35" s="1" t="s">
        <v>59</v>
      </c>
      <c r="D35" s="1" t="s">
        <v>50</v>
      </c>
      <c r="E35" s="1">
        <f t="shared" si="0"/>
        <v>43</v>
      </c>
      <c r="F35" s="1" t="s">
        <v>12</v>
      </c>
      <c r="G35" s="1" t="s">
        <v>59</v>
      </c>
      <c r="H35" s="1" t="s">
        <v>50</v>
      </c>
      <c r="I35" s="1">
        <f t="shared" si="4"/>
        <v>43</v>
      </c>
      <c r="J35" s="1" t="str">
        <f t="shared" si="1"/>
        <v>ORF7b+ORF7b</v>
      </c>
      <c r="K35" s="1" t="str">
        <f t="shared" si="2"/>
        <v>MIELSLIDFYLCFLAFLLFLVLIMLIIFWFSLELQDHNETCHA:MIELSLIDFYLCFLAFLLFLVLIMLIIFWFSLELQDHNETCHA</v>
      </c>
      <c r="L35" s="1">
        <f t="shared" si="3"/>
        <v>86</v>
      </c>
      <c r="M35" s="2" t="s">
        <v>57</v>
      </c>
      <c r="N35" s="9">
        <v>0.51639999999999997</v>
      </c>
      <c r="O35" s="9">
        <v>1.889</v>
      </c>
      <c r="P35" s="10">
        <v>-29.058599999999998</v>
      </c>
      <c r="Q35" s="12">
        <v>904.79570000000001</v>
      </c>
      <c r="R35" s="11"/>
      <c r="S35" s="2" t="s">
        <v>58</v>
      </c>
      <c r="T35" t="s">
        <v>91</v>
      </c>
      <c r="U35" t="s">
        <v>92</v>
      </c>
      <c r="V35" s="2" t="s">
        <v>20</v>
      </c>
    </row>
    <row r="36" spans="2:22" x14ac:dyDescent="0.2">
      <c r="B36" s="1" t="s">
        <v>19</v>
      </c>
      <c r="C36" s="1" t="s">
        <v>61</v>
      </c>
      <c r="D36" s="1" t="s">
        <v>51</v>
      </c>
      <c r="E36" s="1">
        <f t="shared" si="0"/>
        <v>1273</v>
      </c>
      <c r="F36" s="1" t="s">
        <v>19</v>
      </c>
      <c r="G36" s="1" t="s">
        <v>61</v>
      </c>
      <c r="H36" s="1" t="s">
        <v>51</v>
      </c>
      <c r="I36" s="1">
        <f t="shared" si="4"/>
        <v>1273</v>
      </c>
      <c r="J36" s="1" t="str">
        <f t="shared" si="1"/>
        <v>S+S</v>
      </c>
      <c r="K36" s="1" t="str">
        <f t="shared" si="2"/>
        <v>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: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v>
      </c>
      <c r="L36" s="1">
        <f t="shared" si="3"/>
        <v>2546</v>
      </c>
      <c r="M36" s="2" t="s">
        <v>56</v>
      </c>
      <c r="N36" s="9" t="s">
        <v>20</v>
      </c>
      <c r="O36" s="9" t="s">
        <v>20</v>
      </c>
      <c r="P36" s="10" t="s">
        <v>20</v>
      </c>
      <c r="Q36" s="2" t="s">
        <v>20</v>
      </c>
      <c r="R36" s="14"/>
      <c r="S36" s="2" t="s">
        <v>58</v>
      </c>
      <c r="T36" t="s">
        <v>99</v>
      </c>
      <c r="U36" t="s">
        <v>100</v>
      </c>
      <c r="V36" s="2" t="s">
        <v>82</v>
      </c>
    </row>
  </sheetData>
  <sortState xmlns:xlrd2="http://schemas.microsoft.com/office/spreadsheetml/2017/richdata2" ref="B3:T36">
    <sortCondition ref="J3:J36"/>
  </sortState>
  <phoneticPr fontId="2" type="noConversion"/>
  <conditionalFormatting sqref="E3:E36 I3:I36">
    <cfRule type="cellIs" dxfId="2" priority="65" operator="greaterThan">
      <formula>1000</formula>
    </cfRule>
  </conditionalFormatting>
  <conditionalFormatting sqref="K11">
    <cfRule type="duplicateValues" dxfId="1" priority="90"/>
  </conditionalFormatting>
  <conditionalFormatting sqref="L3:L36">
    <cfRule type="cellIs" dxfId="0" priority="67" operator="greaterThan">
      <formula>1400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Dataset EV9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Secker, Christopher</dc:creator>
  <cp:lastModifiedBy>Trepte,Philipp</cp:lastModifiedBy>
  <dcterms:created xsi:type="dcterms:W3CDTF">2022-04-04T08:41:03Z</dcterms:created>
  <dcterms:modified xsi:type="dcterms:W3CDTF">2024-01-09T14:14:45Z</dcterms:modified>
</cp:coreProperties>
</file>