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lenacano/Desktop/Cano_et_al_2024/J_Second_resubmission_CircRes/Ready for submission/CIRCRES:2024:"/>
    </mc:Choice>
  </mc:AlternateContent>
  <xr:revisionPtr revIDLastSave="0" documentId="13_ncr:1_{AA8175C7-C678-CD46-A670-DE91E9E863DF}" xr6:coauthVersionLast="36" xr6:coauthVersionMax="36" xr10:uidLastSave="{00000000-0000-0000-0000-000000000000}"/>
  <bookViews>
    <workbookView xWindow="1160" yWindow="500" windowWidth="27640" windowHeight="16220" activeTab="2" xr2:uid="{DE2E0033-792D-5B44-B46A-3D5428187EC9}"/>
  </bookViews>
  <sheets>
    <sheet name="Fig.1 &amp; S2" sheetId="8" r:id="rId1"/>
    <sheet name="Fig.3" sheetId="10" r:id="rId2"/>
    <sheet name="Fig.4" sheetId="11" r:id="rId3"/>
    <sheet name="Fig.5 &amp; S12" sheetId="12" r:id="rId4"/>
    <sheet name="Fig.S4" sheetId="7" r:id="rId5"/>
    <sheet name="Fig.S5" sheetId="9" r:id="rId6"/>
    <sheet name="Fig. S7" sheetId="2" r:id="rId7"/>
    <sheet name="Fig. S9" sheetId="4" r:id="rId8"/>
    <sheet name="Fig. S13" sheetId="14" r:id="rId9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1" l="1"/>
  <c r="C9" i="11"/>
  <c r="C8" i="11"/>
  <c r="D8" i="11" s="1"/>
  <c r="C7" i="11"/>
  <c r="D7" i="11" s="1"/>
  <c r="B19" i="14" l="1"/>
  <c r="H16" i="12"/>
  <c r="H5" i="12"/>
  <c r="H6" i="12"/>
  <c r="H13" i="12"/>
  <c r="H18" i="12"/>
  <c r="H7" i="12"/>
  <c r="H19" i="12"/>
  <c r="H14" i="12"/>
  <c r="H8" i="12"/>
  <c r="H9" i="12"/>
  <c r="H17" i="12"/>
  <c r="H10" i="12"/>
  <c r="H15" i="12"/>
  <c r="H11" i="12"/>
  <c r="H12" i="12"/>
  <c r="H4" i="12"/>
  <c r="C20" i="12"/>
  <c r="D20" i="12"/>
  <c r="E20" i="12"/>
  <c r="F20" i="12"/>
  <c r="G20" i="12"/>
  <c r="B20" i="12"/>
  <c r="H20" i="12" l="1"/>
  <c r="D11" i="10"/>
  <c r="D10" i="10"/>
  <c r="M9" i="10"/>
  <c r="J9" i="10"/>
  <c r="G9" i="10"/>
  <c r="D9" i="10"/>
  <c r="M8" i="10"/>
  <c r="J8" i="10"/>
  <c r="G8" i="10"/>
  <c r="D8" i="10"/>
  <c r="M7" i="10"/>
  <c r="J7" i="10"/>
  <c r="G7" i="10"/>
  <c r="D7" i="10"/>
  <c r="M6" i="10"/>
  <c r="J6" i="10"/>
  <c r="G6" i="10"/>
  <c r="D6" i="10"/>
  <c r="M5" i="10"/>
  <c r="J5" i="10"/>
  <c r="G5" i="10"/>
  <c r="D5" i="10"/>
  <c r="G19" i="9"/>
  <c r="D19" i="9"/>
  <c r="G18" i="9"/>
  <c r="D18" i="9"/>
  <c r="G17" i="9"/>
  <c r="D17" i="9"/>
  <c r="G16" i="9"/>
  <c r="D16" i="9"/>
  <c r="G15" i="9"/>
  <c r="D15" i="9"/>
  <c r="G14" i="9"/>
  <c r="D14" i="9"/>
  <c r="G13" i="9"/>
  <c r="D13" i="9"/>
  <c r="G12" i="9"/>
  <c r="D12" i="9"/>
  <c r="G11" i="9"/>
  <c r="D11" i="9"/>
  <c r="G10" i="9"/>
  <c r="D10" i="9"/>
  <c r="G9" i="9"/>
  <c r="D9" i="9"/>
  <c r="G8" i="9"/>
  <c r="D8" i="9"/>
  <c r="G7" i="9"/>
  <c r="D7" i="9"/>
  <c r="G6" i="9"/>
  <c r="D6" i="9"/>
  <c r="G5" i="9"/>
  <c r="D5" i="9"/>
  <c r="B19" i="7" l="1"/>
  <c r="E19" i="7" s="1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M19" i="4" l="1"/>
  <c r="M20" i="4"/>
  <c r="M18" i="4"/>
  <c r="J19" i="4"/>
  <c r="J20" i="4"/>
  <c r="J18" i="4"/>
  <c r="G19" i="4"/>
  <c r="G20" i="4"/>
  <c r="G18" i="4"/>
  <c r="D19" i="4"/>
  <c r="D20" i="4"/>
  <c r="D18" i="4"/>
  <c r="D13" i="4"/>
  <c r="D12" i="4"/>
  <c r="M11" i="4"/>
  <c r="J11" i="4"/>
  <c r="G11" i="4"/>
  <c r="D11" i="4"/>
  <c r="M10" i="4"/>
  <c r="J10" i="4"/>
  <c r="G10" i="4"/>
  <c r="D10" i="4"/>
  <c r="M9" i="4"/>
  <c r="J9" i="4"/>
  <c r="G9" i="4"/>
  <c r="D9" i="4"/>
  <c r="M8" i="4"/>
  <c r="J8" i="4"/>
  <c r="G8" i="4"/>
  <c r="D8" i="4"/>
  <c r="M7" i="4"/>
  <c r="J7" i="4"/>
  <c r="G7" i="4"/>
  <c r="D7" i="4"/>
  <c r="G18" i="2"/>
  <c r="D5" i="2"/>
  <c r="J48" i="2"/>
  <c r="J49" i="2"/>
  <c r="J50" i="2"/>
  <c r="J51" i="2"/>
  <c r="G48" i="2"/>
  <c r="G49" i="2"/>
  <c r="G50" i="2"/>
  <c r="G51" i="2"/>
  <c r="D48" i="2"/>
  <c r="D49" i="2"/>
  <c r="D50" i="2"/>
  <c r="D51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G6" i="2"/>
  <c r="G7" i="2"/>
  <c r="G8" i="2"/>
  <c r="G9" i="2"/>
  <c r="G10" i="2"/>
  <c r="G11" i="2"/>
  <c r="G12" i="2"/>
  <c r="G14" i="2"/>
  <c r="G13" i="2"/>
  <c r="G15" i="2"/>
  <c r="G16" i="2"/>
  <c r="G17" i="2"/>
  <c r="G5" i="2"/>
  <c r="D6" i="2"/>
  <c r="D7" i="2"/>
  <c r="D8" i="2"/>
  <c r="D9" i="2"/>
  <c r="D10" i="2"/>
  <c r="D11" i="2"/>
  <c r="D12" i="2"/>
  <c r="D14" i="2"/>
  <c r="D13" i="2"/>
  <c r="D15" i="2"/>
  <c r="D16" i="2"/>
  <c r="D17" i="2"/>
  <c r="D18" i="2"/>
</calcChain>
</file>

<file path=xl/sharedStrings.xml><?xml version="1.0" encoding="utf-8"?>
<sst xmlns="http://schemas.openxmlformats.org/spreadsheetml/2006/main" count="200" uniqueCount="92">
  <si>
    <t>E10.5</t>
  </si>
  <si>
    <t>E11.5</t>
  </si>
  <si>
    <t>E12.5</t>
  </si>
  <si>
    <t>E13.5</t>
  </si>
  <si>
    <t>E14.5</t>
  </si>
  <si>
    <t>E15.5</t>
  </si>
  <si>
    <t>%</t>
  </si>
  <si>
    <t>Area Endom+VeCadh (um2)</t>
  </si>
  <si>
    <t>LV</t>
  </si>
  <si>
    <t>RV</t>
  </si>
  <si>
    <t>Area GFP/EndVeC Coloc (um2)</t>
  </si>
  <si>
    <t>Total</t>
  </si>
  <si>
    <t>SV</t>
  </si>
  <si>
    <t>Endocardium</t>
  </si>
  <si>
    <t>LV+RV FVWs</t>
  </si>
  <si>
    <t>LV FVW</t>
  </si>
  <si>
    <t>RV FVW</t>
  </si>
  <si>
    <t>P0</t>
  </si>
  <si>
    <t>LV+RV FVWs Plexus</t>
  </si>
  <si>
    <t>Capillaries</t>
  </si>
  <si>
    <t>Veins</t>
  </si>
  <si>
    <t>Arteries</t>
  </si>
  <si>
    <t>E12</t>
  </si>
  <si>
    <t>E15</t>
  </si>
  <si>
    <t>P2</t>
  </si>
  <si>
    <t>Adult</t>
  </si>
  <si>
    <t>Total per cluster</t>
  </si>
  <si>
    <t>Total Per cell type</t>
  </si>
  <si>
    <t>CoEC_I</t>
  </si>
  <si>
    <t>CoEC_II</t>
  </si>
  <si>
    <t>Endoc_I</t>
  </si>
  <si>
    <t>Endoc_II</t>
  </si>
  <si>
    <t>Endoc_III</t>
  </si>
  <si>
    <t>Endoc_IV</t>
  </si>
  <si>
    <t>Endoc_V</t>
  </si>
  <si>
    <t>total</t>
  </si>
  <si>
    <t>CoEC_III</t>
  </si>
  <si>
    <t>CoEC_IV</t>
  </si>
  <si>
    <t>CoEC_V</t>
  </si>
  <si>
    <t>Valve I</t>
  </si>
  <si>
    <t>Valve II</t>
  </si>
  <si>
    <t>Prolif_I</t>
  </si>
  <si>
    <t>Prolif_II</t>
  </si>
  <si>
    <t>Prolif_III</t>
  </si>
  <si>
    <t>G1</t>
  </si>
  <si>
    <t>G2M</t>
  </si>
  <si>
    <t>S</t>
  </si>
  <si>
    <t>Area GFP/Cxcr4 Coloc (um2)</t>
  </si>
  <si>
    <t>Area Cxcr4 (um2)</t>
  </si>
  <si>
    <t>Fig. 3G Bmx-lineage derived coronary endothelium arteries vs. veins</t>
  </si>
  <si>
    <t>Fig. 3H Bmx-lineage derived Cxc4+ coronary endothelium</t>
  </si>
  <si>
    <t>Intram</t>
  </si>
  <si>
    <t>Subep</t>
  </si>
  <si>
    <t>Cell number</t>
  </si>
  <si>
    <t>Fig. S4G. Number of cell in every cell cycle phase per cluster</t>
  </si>
  <si>
    <t>Injected E13.5</t>
  </si>
  <si>
    <t>Injected E9.5 (from Fig. 3G)</t>
  </si>
  <si>
    <t xml:space="preserve">Fig. 4C.Intramyocardial vs. subepicardial Esm1-lineage cells </t>
  </si>
  <si>
    <t>MI</t>
  </si>
  <si>
    <t>Control</t>
  </si>
  <si>
    <t>Cluster</t>
  </si>
  <si>
    <t>Total per dataset</t>
  </si>
  <si>
    <t>LV+RV free ventricular walls Plexus</t>
  </si>
  <si>
    <t>LV+RV  free ventricular walls Plexus</t>
  </si>
  <si>
    <t>Fig. 1D and S2C. Cell number per cluster and stage after filtering</t>
  </si>
  <si>
    <t>Fig. 5D, S12B-C. Cell number per cluster and stage after filtering</t>
  </si>
  <si>
    <t>Fig. S5F-G Pdgfb-expressing cells within the endocardium of free ventricular walls</t>
  </si>
  <si>
    <t>Fig. S7B Bmx-lineage cells in SV and Endocardium</t>
  </si>
  <si>
    <t>Fig. S7D-E Bmx-lineage derived coronary endothelium Free Ventricular Walls</t>
  </si>
  <si>
    <t>Fig. S9B. Comparison of Bmx-lineage contribution to capillaries, veins and arteries when tamoxifen is administered at E9.5 vs. E13.5</t>
  </si>
  <si>
    <t>Fig. S13. Cell number per cluster from human embryo dataset</t>
  </si>
  <si>
    <t>CoEC I</t>
  </si>
  <si>
    <t>Mesenchymal I</t>
  </si>
  <si>
    <t>CoEC III</t>
  </si>
  <si>
    <t>CoEC II</t>
  </si>
  <si>
    <t>CoEC IIII</t>
  </si>
  <si>
    <t>Endoc II</t>
  </si>
  <si>
    <t>Prolif I</t>
  </si>
  <si>
    <t>CoEC IV</t>
  </si>
  <si>
    <t>CoEC V</t>
  </si>
  <si>
    <t>CoEC VI</t>
  </si>
  <si>
    <t>Mesenchymal II</t>
  </si>
  <si>
    <t>CoEC VII</t>
  </si>
  <si>
    <t>Endoc III</t>
  </si>
  <si>
    <t>CoEC VIII</t>
  </si>
  <si>
    <t>CoEC IX</t>
  </si>
  <si>
    <t>Endoc I</t>
  </si>
  <si>
    <t>Prolif II</t>
  </si>
  <si>
    <t>Endoc</t>
  </si>
  <si>
    <t>Prolif</t>
  </si>
  <si>
    <t>CoEC X</t>
  </si>
  <si>
    <t>CoEC XI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</si>
</sst>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2" fontId="2" fillId="0" borderId="0" xfId="0" applyNumberFormat="1" applyFont="1" applyFill="1" applyBorder="1" applyAlignment="1"/>
    <xf numFmtId="2" fontId="2" fillId="0" borderId="0" xfId="0" applyNumberFormat="1" applyFont="1" applyFill="1" applyBorder="1"/>
    <xf numFmtId="0" fontId="2" fillId="0" borderId="0" xfId="0" applyFont="1" applyAlignment="1">
      <alignment horizontal="center"/>
    </xf>
    <xf numFmtId="2" fontId="2" fillId="0" borderId="0" xfId="0" applyNumberFormat="1" applyFont="1" applyFill="1" applyBorder="1" applyAlignment="1">
      <alignment vertical="center"/>
    </xf>
    <xf numFmtId="2" fontId="2" fillId="0" borderId="0" xfId="0" applyNumberFormat="1" applyFont="1"/>
    <xf numFmtId="2" fontId="2" fillId="0" borderId="0" xfId="0" applyNumberFormat="1" applyFont="1" applyFill="1" applyBorder="1" applyAlignment="1">
      <alignment wrapText="1"/>
    </xf>
    <xf numFmtId="2" fontId="3" fillId="0" borderId="0" xfId="0" applyNumberFormat="1" applyFont="1"/>
    <xf numFmtId="0" fontId="2" fillId="0" borderId="0" xfId="0" applyFont="1" applyBorder="1"/>
    <xf numFmtId="0" fontId="4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70DB3E-525A-D540-AC87-3CBC89D44414}">
  <dimension ref="A1:G19"/>
  <sheetViews>
    <sheetView workbookViewId="0">
      <selection sqref="A1:XFD19"/>
    </sheetView>
  </sheetViews>
  <sheetFormatPr baseColWidth="10" defaultRowHeight="16" x14ac:dyDescent="0.2"/>
  <cols>
    <col min="1" max="1" width="17.5" style="11" customWidth="1"/>
    <col min="2" max="5" width="10.83203125" style="11"/>
    <col min="6" max="6" width="16.6640625" style="11" customWidth="1"/>
    <col min="7" max="7" width="17.83203125" style="11" customWidth="1"/>
    <col min="8" max="16384" width="10.83203125" style="11"/>
  </cols>
  <sheetData>
    <row r="1" spans="1:7" x14ac:dyDescent="0.2">
      <c r="A1" s="1" t="s">
        <v>64</v>
      </c>
      <c r="B1" s="2"/>
      <c r="C1" s="2"/>
      <c r="D1" s="2"/>
      <c r="E1" s="2"/>
      <c r="F1" s="2"/>
      <c r="G1" s="2"/>
    </row>
    <row r="2" spans="1:7" x14ac:dyDescent="0.2">
      <c r="A2" s="2"/>
      <c r="B2" s="2"/>
      <c r="C2" s="2"/>
      <c r="D2" s="2"/>
      <c r="E2" s="2"/>
      <c r="F2" s="2"/>
      <c r="G2" s="2"/>
    </row>
    <row r="3" spans="1:7" x14ac:dyDescent="0.2">
      <c r="A3" s="2"/>
      <c r="B3" s="2" t="s">
        <v>22</v>
      </c>
      <c r="C3" s="2" t="s">
        <v>23</v>
      </c>
      <c r="D3" s="2" t="s">
        <v>24</v>
      </c>
      <c r="E3" s="2" t="s">
        <v>25</v>
      </c>
      <c r="F3" s="2" t="s">
        <v>26</v>
      </c>
      <c r="G3" s="2" t="s">
        <v>27</v>
      </c>
    </row>
    <row r="4" spans="1:7" x14ac:dyDescent="0.2">
      <c r="A4" s="2" t="s">
        <v>30</v>
      </c>
      <c r="B4" s="2">
        <v>319</v>
      </c>
      <c r="C4" s="2">
        <v>1170</v>
      </c>
      <c r="D4" s="2">
        <v>177</v>
      </c>
      <c r="E4" s="2">
        <v>61</v>
      </c>
      <c r="F4" s="2">
        <v>1727</v>
      </c>
      <c r="G4" s="2">
        <v>6414</v>
      </c>
    </row>
    <row r="5" spans="1:7" x14ac:dyDescent="0.2">
      <c r="A5" s="2" t="s">
        <v>31</v>
      </c>
      <c r="B5" s="2">
        <v>379</v>
      </c>
      <c r="C5" s="2">
        <v>618</v>
      </c>
      <c r="D5" s="2">
        <v>498</v>
      </c>
      <c r="E5" s="2">
        <v>102</v>
      </c>
      <c r="F5" s="2">
        <v>1597</v>
      </c>
      <c r="G5" s="2"/>
    </row>
    <row r="6" spans="1:7" x14ac:dyDescent="0.2">
      <c r="A6" s="2" t="s">
        <v>32</v>
      </c>
      <c r="B6" s="2">
        <v>444</v>
      </c>
      <c r="C6" s="2">
        <v>526</v>
      </c>
      <c r="D6" s="2">
        <v>381</v>
      </c>
      <c r="E6" s="2">
        <v>26</v>
      </c>
      <c r="F6" s="2">
        <v>1377</v>
      </c>
      <c r="G6" s="2"/>
    </row>
    <row r="7" spans="1:7" x14ac:dyDescent="0.2">
      <c r="A7" s="2" t="s">
        <v>33</v>
      </c>
      <c r="B7" s="2">
        <v>276</v>
      </c>
      <c r="C7" s="2">
        <v>334</v>
      </c>
      <c r="D7" s="2">
        <v>223</v>
      </c>
      <c r="E7" s="2">
        <v>29</v>
      </c>
      <c r="F7" s="2">
        <v>862</v>
      </c>
      <c r="G7" s="2"/>
    </row>
    <row r="8" spans="1:7" x14ac:dyDescent="0.2">
      <c r="A8" s="2" t="s">
        <v>34</v>
      </c>
      <c r="B8" s="2">
        <v>393</v>
      </c>
      <c r="C8" s="2">
        <v>292</v>
      </c>
      <c r="D8" s="2">
        <v>146</v>
      </c>
      <c r="E8" s="2">
        <v>20</v>
      </c>
      <c r="F8" s="2">
        <v>851</v>
      </c>
      <c r="G8" s="2"/>
    </row>
    <row r="9" spans="1:7" x14ac:dyDescent="0.2">
      <c r="A9" s="2" t="s">
        <v>28</v>
      </c>
      <c r="B9" s="2">
        <v>250</v>
      </c>
      <c r="C9" s="2">
        <v>926</v>
      </c>
      <c r="D9" s="2">
        <v>1030</v>
      </c>
      <c r="E9" s="2">
        <v>530</v>
      </c>
      <c r="F9" s="2">
        <v>2736</v>
      </c>
      <c r="G9" s="2">
        <v>6998</v>
      </c>
    </row>
    <row r="10" spans="1:7" x14ac:dyDescent="0.2">
      <c r="A10" s="2" t="s">
        <v>29</v>
      </c>
      <c r="B10" s="2">
        <v>77</v>
      </c>
      <c r="C10" s="2">
        <v>61</v>
      </c>
      <c r="D10" s="2">
        <v>647</v>
      </c>
      <c r="E10" s="2">
        <v>1466</v>
      </c>
      <c r="F10" s="2">
        <v>2251</v>
      </c>
      <c r="G10" s="2"/>
    </row>
    <row r="11" spans="1:7" x14ac:dyDescent="0.2">
      <c r="A11" s="2" t="s">
        <v>36</v>
      </c>
      <c r="B11" s="2">
        <v>3</v>
      </c>
      <c r="C11" s="2">
        <v>26</v>
      </c>
      <c r="D11" s="2">
        <v>425</v>
      </c>
      <c r="E11" s="2">
        <v>646</v>
      </c>
      <c r="F11" s="2">
        <v>1100</v>
      </c>
      <c r="G11" s="2"/>
    </row>
    <row r="12" spans="1:7" x14ac:dyDescent="0.2">
      <c r="A12" s="2" t="s">
        <v>37</v>
      </c>
      <c r="B12" s="2">
        <v>101</v>
      </c>
      <c r="C12" s="2">
        <v>55</v>
      </c>
      <c r="D12" s="2">
        <v>168</v>
      </c>
      <c r="E12" s="2">
        <v>340</v>
      </c>
      <c r="F12" s="2">
        <v>664</v>
      </c>
      <c r="G12" s="2"/>
    </row>
    <row r="13" spans="1:7" x14ac:dyDescent="0.2">
      <c r="A13" s="2" t="s">
        <v>38</v>
      </c>
      <c r="B13" s="2">
        <v>18</v>
      </c>
      <c r="C13" s="2">
        <v>143</v>
      </c>
      <c r="D13" s="2">
        <v>63</v>
      </c>
      <c r="E13" s="2">
        <v>23</v>
      </c>
      <c r="F13" s="2">
        <v>247</v>
      </c>
      <c r="G13" s="2"/>
    </row>
    <row r="14" spans="1:7" x14ac:dyDescent="0.2">
      <c r="A14" s="2" t="s">
        <v>39</v>
      </c>
      <c r="B14" s="2">
        <v>239</v>
      </c>
      <c r="C14" s="2">
        <v>236</v>
      </c>
      <c r="D14" s="2">
        <v>177</v>
      </c>
      <c r="E14" s="2">
        <v>13</v>
      </c>
      <c r="F14" s="2">
        <v>665</v>
      </c>
      <c r="G14" s="2">
        <v>1010</v>
      </c>
    </row>
    <row r="15" spans="1:7" x14ac:dyDescent="0.2">
      <c r="A15" s="2" t="s">
        <v>40</v>
      </c>
      <c r="B15" s="2">
        <v>87</v>
      </c>
      <c r="C15" s="2">
        <v>75</v>
      </c>
      <c r="D15" s="2">
        <v>101</v>
      </c>
      <c r="E15" s="2">
        <v>82</v>
      </c>
      <c r="F15" s="2">
        <v>345</v>
      </c>
      <c r="G15" s="2"/>
    </row>
    <row r="16" spans="1:7" x14ac:dyDescent="0.2">
      <c r="A16" s="2" t="s">
        <v>41</v>
      </c>
      <c r="B16" s="2">
        <v>156</v>
      </c>
      <c r="C16" s="2">
        <v>77</v>
      </c>
      <c r="D16" s="2">
        <v>305</v>
      </c>
      <c r="E16" s="2">
        <v>12</v>
      </c>
      <c r="F16" s="2">
        <v>550</v>
      </c>
      <c r="G16" s="2">
        <v>1170</v>
      </c>
    </row>
    <row r="17" spans="1:7" x14ac:dyDescent="0.2">
      <c r="A17" s="2" t="s">
        <v>42</v>
      </c>
      <c r="B17" s="2">
        <v>22</v>
      </c>
      <c r="C17" s="2">
        <v>3</v>
      </c>
      <c r="D17" s="2">
        <v>132</v>
      </c>
      <c r="E17" s="2">
        <v>10</v>
      </c>
      <c r="F17" s="2">
        <v>167</v>
      </c>
      <c r="G17" s="2"/>
    </row>
    <row r="18" spans="1:7" x14ac:dyDescent="0.2">
      <c r="A18" s="2" t="s">
        <v>43</v>
      </c>
      <c r="B18" s="2">
        <v>191</v>
      </c>
      <c r="C18" s="2">
        <v>90</v>
      </c>
      <c r="D18" s="2">
        <v>164</v>
      </c>
      <c r="E18" s="2">
        <v>8</v>
      </c>
      <c r="F18" s="2">
        <v>453</v>
      </c>
      <c r="G18" s="2"/>
    </row>
    <row r="19" spans="1:7" x14ac:dyDescent="0.2">
      <c r="A19" s="2" t="s">
        <v>61</v>
      </c>
      <c r="B19" s="2">
        <v>2955</v>
      </c>
      <c r="C19" s="2">
        <v>4632</v>
      </c>
      <c r="D19" s="2">
        <v>4637</v>
      </c>
      <c r="E19" s="2">
        <v>3368</v>
      </c>
      <c r="F19" s="2">
        <v>15592</v>
      </c>
      <c r="G19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6EA4C-1499-AC4D-B332-7B35FB6BBDA6}">
  <dimension ref="A1:N21"/>
  <sheetViews>
    <sheetView workbookViewId="0">
      <selection activeCell="G25" sqref="G25"/>
    </sheetView>
  </sheetViews>
  <sheetFormatPr baseColWidth="10" defaultRowHeight="16" x14ac:dyDescent="0.2"/>
  <cols>
    <col min="1" max="1" width="10.83203125" style="11"/>
    <col min="2" max="3" width="14.5" style="11" customWidth="1"/>
    <col min="4" max="4" width="10.83203125" style="11"/>
    <col min="5" max="5" width="16.5" style="11" customWidth="1"/>
    <col min="6" max="6" width="14.83203125" style="11" customWidth="1"/>
    <col min="7" max="7" width="10.83203125" style="11"/>
    <col min="8" max="8" width="16" style="11" customWidth="1"/>
    <col min="9" max="9" width="15.33203125" style="11" customWidth="1"/>
    <col min="10" max="10" width="10.83203125" style="11"/>
    <col min="11" max="11" width="16" style="11" customWidth="1"/>
    <col min="12" max="12" width="15.5" style="11" customWidth="1"/>
    <col min="13" max="16384" width="10.83203125" style="11"/>
  </cols>
  <sheetData>
    <row r="1" spans="1:14" s="2" customFormat="1" ht="14" x14ac:dyDescent="0.15">
      <c r="A1" s="1" t="s">
        <v>49</v>
      </c>
      <c r="D1" s="7"/>
    </row>
    <row r="2" spans="1:14" s="2" customFormat="1" ht="14" x14ac:dyDescent="0.15">
      <c r="D2" s="7"/>
    </row>
    <row r="3" spans="1:14" s="2" customFormat="1" ht="14" x14ac:dyDescent="0.15">
      <c r="B3" s="2" t="s">
        <v>63</v>
      </c>
      <c r="E3" s="2" t="s">
        <v>21</v>
      </c>
      <c r="H3" s="2" t="s">
        <v>20</v>
      </c>
      <c r="K3" s="2" t="s">
        <v>19</v>
      </c>
    </row>
    <row r="4" spans="1:14" s="2" customFormat="1" ht="45" x14ac:dyDescent="0.15">
      <c r="B4" s="8" t="s">
        <v>10</v>
      </c>
      <c r="C4" s="8" t="s">
        <v>7</v>
      </c>
      <c r="D4" s="2" t="s">
        <v>6</v>
      </c>
      <c r="E4" s="8" t="s">
        <v>10</v>
      </c>
      <c r="F4" s="8" t="s">
        <v>7</v>
      </c>
      <c r="G4" s="2" t="s">
        <v>6</v>
      </c>
      <c r="H4" s="8" t="s">
        <v>10</v>
      </c>
      <c r="I4" s="8" t="s">
        <v>7</v>
      </c>
      <c r="J4" s="2" t="s">
        <v>6</v>
      </c>
      <c r="K4" s="8" t="s">
        <v>10</v>
      </c>
      <c r="L4" s="8" t="s">
        <v>7</v>
      </c>
      <c r="M4" s="2" t="s">
        <v>6</v>
      </c>
    </row>
    <row r="5" spans="1:14" s="2" customFormat="1" ht="14" x14ac:dyDescent="0.15">
      <c r="A5" s="2" t="s">
        <v>5</v>
      </c>
      <c r="B5" s="7">
        <v>5207811.665000001</v>
      </c>
      <c r="C5" s="7">
        <v>19250980.832000002</v>
      </c>
      <c r="D5" s="7">
        <f t="shared" ref="D5:D11" si="0">(B5*100)/C5</f>
        <v>27.052188719357613</v>
      </c>
      <c r="E5" s="7">
        <v>144172.70000000001</v>
      </c>
      <c r="F5" s="7">
        <v>1399371.75</v>
      </c>
      <c r="G5" s="7">
        <f>(E5*100)/F5</f>
        <v>10.302673324654441</v>
      </c>
      <c r="H5" s="7">
        <v>7445.6130000000003</v>
      </c>
      <c r="I5" s="7">
        <v>666053.1</v>
      </c>
      <c r="J5" s="7">
        <f>(H5*100)/I5</f>
        <v>1.1178707823745586</v>
      </c>
      <c r="K5" s="7">
        <v>5322243.9249999998</v>
      </c>
      <c r="L5" s="7">
        <v>35952260.061999999</v>
      </c>
      <c r="M5" s="7">
        <f>(K5*100)/L5</f>
        <v>14.8036421516248</v>
      </c>
      <c r="N5" s="7"/>
    </row>
    <row r="6" spans="1:14" s="2" customFormat="1" ht="14" x14ac:dyDescent="0.15">
      <c r="B6" s="7">
        <v>4468953.1780000031</v>
      </c>
      <c r="C6" s="7">
        <v>15401649.762040103</v>
      </c>
      <c r="D6" s="7">
        <f t="shared" si="0"/>
        <v>29.016068064438606</v>
      </c>
      <c r="E6" s="7">
        <v>169781.1</v>
      </c>
      <c r="F6" s="7">
        <v>821516.7</v>
      </c>
      <c r="G6" s="7">
        <f>(E6*100)/F6</f>
        <v>20.666786201668209</v>
      </c>
      <c r="H6" s="7">
        <v>56571.17</v>
      </c>
      <c r="I6" s="7">
        <v>1114555.5260000001</v>
      </c>
      <c r="J6" s="7">
        <f>(H6*100)/I6</f>
        <v>5.0756708553612242</v>
      </c>
      <c r="K6" s="7">
        <v>5232415.55</v>
      </c>
      <c r="L6" s="7">
        <v>34730503.068999998</v>
      </c>
      <c r="M6" s="7">
        <f>(K6*100)/L6</f>
        <v>15.065763774295533</v>
      </c>
    </row>
    <row r="7" spans="1:14" s="2" customFormat="1" ht="14" x14ac:dyDescent="0.15">
      <c r="B7" s="7">
        <v>3422244.2740000002</v>
      </c>
      <c r="C7" s="7">
        <v>13237540.362</v>
      </c>
      <c r="D7" s="7">
        <f t="shared" si="0"/>
        <v>25.852569136060779</v>
      </c>
      <c r="E7" s="7">
        <v>114496.2</v>
      </c>
      <c r="F7" s="7">
        <v>534009.69999999995</v>
      </c>
      <c r="G7" s="7">
        <f>(E7*100)/F7</f>
        <v>21.440846486496408</v>
      </c>
      <c r="H7" s="7">
        <v>24508.880000000001</v>
      </c>
      <c r="I7" s="7">
        <v>432755.5</v>
      </c>
      <c r="J7" s="7">
        <f>(H7*100)/I7</f>
        <v>5.6634473738635327</v>
      </c>
      <c r="K7" s="7">
        <v>5926672.6179999998</v>
      </c>
      <c r="L7" s="7">
        <v>25219397.914000001</v>
      </c>
      <c r="M7" s="7">
        <f>(K7*100)/L7</f>
        <v>23.500452462070619</v>
      </c>
    </row>
    <row r="8" spans="1:14" s="2" customFormat="1" ht="14" x14ac:dyDescent="0.15">
      <c r="B8" s="7">
        <v>2849490.0410000002</v>
      </c>
      <c r="C8" s="7">
        <v>17830309.024999999</v>
      </c>
      <c r="D8" s="7">
        <f t="shared" si="0"/>
        <v>15.981159030977594</v>
      </c>
      <c r="E8" s="7">
        <v>46385.42</v>
      </c>
      <c r="F8" s="7">
        <v>371262.7</v>
      </c>
      <c r="G8" s="7">
        <f>(E8*100)/F8</f>
        <v>12.493961822720138</v>
      </c>
      <c r="H8" s="7">
        <v>68558.69</v>
      </c>
      <c r="I8" s="7">
        <v>691213.9</v>
      </c>
      <c r="J8" s="7">
        <f>(H8*100)/I8</f>
        <v>9.9185924935826666</v>
      </c>
      <c r="K8" s="7">
        <v>5924741.6030000001</v>
      </c>
      <c r="L8" s="7">
        <v>29941774.826000001</v>
      </c>
      <c r="M8" s="7">
        <f>(K8*100)/L8</f>
        <v>19.787543114696188</v>
      </c>
    </row>
    <row r="9" spans="1:14" s="2" customFormat="1" ht="14" x14ac:dyDescent="0.15">
      <c r="B9" s="7">
        <v>5214427.0179999992</v>
      </c>
      <c r="C9" s="7">
        <v>22164842.677999999</v>
      </c>
      <c r="D9" s="7">
        <f t="shared" si="0"/>
        <v>23.525666722532826</v>
      </c>
      <c r="E9" s="2">
        <v>155789.98000000001</v>
      </c>
      <c r="F9" s="7">
        <v>689874.9</v>
      </c>
      <c r="G9" s="7">
        <f>(E9*100)/F9</f>
        <v>22.582352249661497</v>
      </c>
      <c r="H9" s="7">
        <v>20440.61</v>
      </c>
      <c r="I9" s="7">
        <v>465621.6</v>
      </c>
      <c r="J9" s="7">
        <f>(H9*100)/I9</f>
        <v>4.3899617199889356</v>
      </c>
      <c r="K9" s="7">
        <v>3730584.66</v>
      </c>
      <c r="L9" s="7">
        <v>25528246.725000001</v>
      </c>
      <c r="M9" s="7">
        <f>(K9*100)/L9</f>
        <v>14.613556113693507</v>
      </c>
    </row>
    <row r="10" spans="1:14" s="2" customFormat="1" ht="14" x14ac:dyDescent="0.15">
      <c r="B10" s="7">
        <v>7092407.9110000003</v>
      </c>
      <c r="C10" s="7">
        <v>23389599.350000001</v>
      </c>
      <c r="D10" s="7">
        <f t="shared" si="0"/>
        <v>30.322913209712588</v>
      </c>
      <c r="E10" s="7"/>
      <c r="F10" s="7"/>
      <c r="G10" s="7"/>
      <c r="H10" s="7"/>
      <c r="I10" s="7"/>
      <c r="J10" s="7"/>
      <c r="K10" s="7"/>
      <c r="L10" s="7"/>
      <c r="M10" s="7"/>
    </row>
    <row r="11" spans="1:14" s="2" customFormat="1" ht="14" x14ac:dyDescent="0.15">
      <c r="B11" s="7">
        <v>3730139.4589999998</v>
      </c>
      <c r="C11" s="7">
        <v>15920391.774999999</v>
      </c>
      <c r="D11" s="7">
        <f t="shared" si="0"/>
        <v>23.429947652780047</v>
      </c>
      <c r="E11" s="7"/>
      <c r="F11" s="7"/>
      <c r="G11" s="7"/>
      <c r="H11" s="7"/>
      <c r="I11" s="7"/>
      <c r="J11" s="7"/>
      <c r="K11" s="7"/>
      <c r="L11" s="7"/>
      <c r="M11" s="7"/>
    </row>
    <row r="12" spans="1:14" s="2" customFormat="1" ht="14" x14ac:dyDescent="0.15"/>
    <row r="13" spans="1:14" s="2" customFormat="1" ht="14" x14ac:dyDescent="0.15">
      <c r="A13" s="1" t="s">
        <v>50</v>
      </c>
      <c r="D13" s="7"/>
    </row>
    <row r="14" spans="1:14" s="2" customFormat="1" ht="14" x14ac:dyDescent="0.15"/>
    <row r="15" spans="1:14" s="2" customFormat="1" ht="14" x14ac:dyDescent="0.15">
      <c r="B15" s="2" t="s">
        <v>62</v>
      </c>
    </row>
    <row r="16" spans="1:14" s="2" customFormat="1" ht="45" x14ac:dyDescent="0.15">
      <c r="B16" s="8" t="s">
        <v>47</v>
      </c>
      <c r="C16" s="8" t="s">
        <v>48</v>
      </c>
      <c r="D16" s="2" t="s">
        <v>6</v>
      </c>
    </row>
    <row r="17" spans="1:4" s="2" customFormat="1" ht="14" x14ac:dyDescent="0.15">
      <c r="A17" s="2" t="s">
        <v>5</v>
      </c>
      <c r="B17" s="2">
        <v>78068.550599999988</v>
      </c>
      <c r="C17" s="2">
        <v>273057.76899999997</v>
      </c>
      <c r="D17" s="2">
        <v>28.590488703509475</v>
      </c>
    </row>
    <row r="18" spans="1:4" s="2" customFormat="1" ht="14" x14ac:dyDescent="0.15">
      <c r="B18" s="2">
        <v>48667.683299999997</v>
      </c>
      <c r="C18" s="2">
        <v>206712.959</v>
      </c>
      <c r="D18" s="2">
        <v>23.543605362448513</v>
      </c>
    </row>
    <row r="19" spans="1:4" s="2" customFormat="1" ht="14" x14ac:dyDescent="0.15">
      <c r="B19" s="2">
        <v>7218.1592000000001</v>
      </c>
      <c r="C19" s="2">
        <v>28902.165499999999</v>
      </c>
      <c r="D19" s="2">
        <v>24.974458055746723</v>
      </c>
    </row>
    <row r="20" spans="1:4" s="2" customFormat="1" ht="14" x14ac:dyDescent="0.15">
      <c r="B20" s="2">
        <v>73119.606</v>
      </c>
      <c r="C20" s="2">
        <v>273835.25</v>
      </c>
      <c r="D20" s="2">
        <v>26.702042925445134</v>
      </c>
    </row>
    <row r="21" spans="1:4" s="2" customFormat="1" ht="14" x14ac:dyDescent="0.1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FA3F6-FC9E-2F4D-865C-0834F6483E41}">
  <dimension ref="A1:D9"/>
  <sheetViews>
    <sheetView tabSelected="1" workbookViewId="0">
      <selection activeCell="F17" sqref="F17"/>
    </sheetView>
  </sheetViews>
  <sheetFormatPr baseColWidth="10" defaultRowHeight="16" x14ac:dyDescent="0.2"/>
  <cols>
    <col min="1" max="16384" width="10.83203125" style="11"/>
  </cols>
  <sheetData>
    <row r="1" spans="1:4" s="2" customFormat="1" ht="14" x14ac:dyDescent="0.15">
      <c r="A1" s="1" t="s">
        <v>57</v>
      </c>
    </row>
    <row r="2" spans="1:4" s="2" customFormat="1" ht="14" x14ac:dyDescent="0.15">
      <c r="A2" s="2" t="s">
        <v>53</v>
      </c>
    </row>
    <row r="3" spans="1:4" s="2" customFormat="1" ht="14" x14ac:dyDescent="0.15">
      <c r="A3" s="2" t="s">
        <v>51</v>
      </c>
      <c r="B3" s="2" t="s">
        <v>52</v>
      </c>
      <c r="C3" s="2" t="s">
        <v>51</v>
      </c>
      <c r="D3" s="2" t="s">
        <v>52</v>
      </c>
    </row>
    <row r="4" spans="1:4" s="2" customFormat="1" ht="14" x14ac:dyDescent="0.15">
      <c r="A4" s="12">
        <v>106</v>
      </c>
      <c r="B4" s="12">
        <v>6</v>
      </c>
      <c r="C4" s="7">
        <v>94.642857142857139</v>
      </c>
      <c r="D4" s="7">
        <v>5.3571428571428568</v>
      </c>
    </row>
    <row r="5" spans="1:4" s="2" customFormat="1" ht="14" x14ac:dyDescent="0.15">
      <c r="A5" s="12">
        <v>239</v>
      </c>
      <c r="B5" s="12">
        <v>12</v>
      </c>
      <c r="C5" s="7">
        <v>95.2191235059761</v>
      </c>
      <c r="D5" s="7">
        <v>4.7808764940239046</v>
      </c>
    </row>
    <row r="6" spans="1:4" s="2" customFormat="1" ht="14" x14ac:dyDescent="0.15">
      <c r="A6" s="12">
        <v>249</v>
      </c>
      <c r="B6" s="12">
        <v>11</v>
      </c>
      <c r="C6" s="7">
        <v>95.769230769230802</v>
      </c>
      <c r="D6" s="7">
        <v>4.2307692307692308</v>
      </c>
    </row>
    <row r="7" spans="1:4" s="2" customFormat="1" ht="14" x14ac:dyDescent="0.15">
      <c r="A7" s="12">
        <v>197</v>
      </c>
      <c r="B7" s="12">
        <v>8</v>
      </c>
      <c r="C7" s="7">
        <f>(A7*100)/SUM(A7:B7)</f>
        <v>96.097560975609753</v>
      </c>
      <c r="D7" s="7">
        <f>(B7*100)/SUM(B7:C7)</f>
        <v>7.6850984067478914</v>
      </c>
    </row>
    <row r="8" spans="1:4" x14ac:dyDescent="0.2">
      <c r="A8" s="12">
        <v>256</v>
      </c>
      <c r="B8" s="12">
        <v>9</v>
      </c>
      <c r="C8" s="7">
        <f>(A8*100)/SUM(A8:B8)</f>
        <v>96.603773584905667</v>
      </c>
      <c r="D8" s="7">
        <f>(B8*100)/SUM(B8:C8)</f>
        <v>8.5224227264606025</v>
      </c>
    </row>
    <row r="9" spans="1:4" x14ac:dyDescent="0.2">
      <c r="A9" s="12">
        <v>164</v>
      </c>
      <c r="B9" s="12">
        <v>3</v>
      </c>
      <c r="C9" s="7">
        <f>(A9*100)/SUM(A9:B9)</f>
        <v>98.203592814371262</v>
      </c>
      <c r="D9" s="7">
        <f>(B9*100)/SUM(B9:C9)</f>
        <v>2.9643216377729127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F9D42-CB3E-EE40-8E67-243059007960}">
  <dimension ref="A1:H20"/>
  <sheetViews>
    <sheetView workbookViewId="0">
      <selection activeCell="F28" sqref="F28"/>
    </sheetView>
  </sheetViews>
  <sheetFormatPr baseColWidth="10" defaultRowHeight="16" x14ac:dyDescent="0.2"/>
  <cols>
    <col min="1" max="1" width="18.6640625" customWidth="1"/>
    <col min="8" max="8" width="14.33203125" customWidth="1"/>
  </cols>
  <sheetData>
    <row r="1" spans="1:8" s="2" customFormat="1" ht="14" x14ac:dyDescent="0.15">
      <c r="A1" s="1" t="s">
        <v>65</v>
      </c>
    </row>
    <row r="2" spans="1:8" s="2" customFormat="1" ht="14" x14ac:dyDescent="0.15">
      <c r="A2" s="1"/>
    </row>
    <row r="3" spans="1:8" s="2" customFormat="1" ht="14" x14ac:dyDescent="0.15">
      <c r="A3" s="2" t="s">
        <v>60</v>
      </c>
      <c r="B3" s="2" t="s">
        <v>22</v>
      </c>
      <c r="C3" s="2" t="s">
        <v>23</v>
      </c>
      <c r="D3" s="2" t="s">
        <v>24</v>
      </c>
      <c r="E3" s="2" t="s">
        <v>25</v>
      </c>
      <c r="F3" s="2" t="s">
        <v>59</v>
      </c>
      <c r="G3" s="2" t="s">
        <v>58</v>
      </c>
      <c r="H3" s="2" t="s">
        <v>26</v>
      </c>
    </row>
    <row r="4" spans="1:8" s="2" customFormat="1" ht="14" x14ac:dyDescent="0.15">
      <c r="A4" s="2" t="s">
        <v>71</v>
      </c>
      <c r="B4" s="2">
        <v>299</v>
      </c>
      <c r="C4" s="2">
        <v>603</v>
      </c>
      <c r="D4" s="2">
        <v>861</v>
      </c>
      <c r="E4" s="2">
        <v>1028</v>
      </c>
      <c r="F4" s="2">
        <v>3804</v>
      </c>
      <c r="G4" s="2">
        <v>3693</v>
      </c>
      <c r="H4" s="2">
        <f t="shared" ref="H4:H15" si="0">SUM(B4:G4)</f>
        <v>10288</v>
      </c>
    </row>
    <row r="5" spans="1:8" s="2" customFormat="1" ht="14" x14ac:dyDescent="0.15">
      <c r="A5" s="2" t="s">
        <v>74</v>
      </c>
      <c r="B5" s="2">
        <v>519</v>
      </c>
      <c r="C5" s="2">
        <v>679</v>
      </c>
      <c r="D5" s="2">
        <v>293</v>
      </c>
      <c r="E5" s="2">
        <v>233</v>
      </c>
      <c r="F5" s="2">
        <v>925</v>
      </c>
      <c r="G5" s="2">
        <v>1231</v>
      </c>
      <c r="H5" s="2">
        <f t="shared" si="0"/>
        <v>3880</v>
      </c>
    </row>
    <row r="6" spans="1:8" s="2" customFormat="1" ht="14" x14ac:dyDescent="0.15">
      <c r="A6" s="2" t="s">
        <v>75</v>
      </c>
      <c r="B6" s="2">
        <v>76</v>
      </c>
      <c r="C6" s="2">
        <v>86</v>
      </c>
      <c r="D6" s="2">
        <v>136</v>
      </c>
      <c r="E6" s="2">
        <v>463</v>
      </c>
      <c r="F6" s="2">
        <v>1399</v>
      </c>
      <c r="G6" s="2">
        <v>1288</v>
      </c>
      <c r="H6" s="2">
        <f t="shared" si="0"/>
        <v>3448</v>
      </c>
    </row>
    <row r="7" spans="1:8" s="2" customFormat="1" ht="14" x14ac:dyDescent="0.15">
      <c r="A7" s="2" t="s">
        <v>78</v>
      </c>
      <c r="B7" s="2">
        <v>40</v>
      </c>
      <c r="C7" s="2">
        <v>19</v>
      </c>
      <c r="D7" s="2">
        <v>179</v>
      </c>
      <c r="E7" s="2">
        <v>197</v>
      </c>
      <c r="F7" s="2">
        <v>544</v>
      </c>
      <c r="G7" s="2">
        <v>463</v>
      </c>
      <c r="H7" s="2">
        <f t="shared" si="0"/>
        <v>1442</v>
      </c>
    </row>
    <row r="8" spans="1:8" s="2" customFormat="1" ht="14" x14ac:dyDescent="0.15">
      <c r="A8" s="2" t="s">
        <v>79</v>
      </c>
      <c r="B8" s="2">
        <v>3</v>
      </c>
      <c r="C8" s="2">
        <v>8</v>
      </c>
      <c r="D8" s="2">
        <v>44</v>
      </c>
      <c r="E8" s="2">
        <v>98</v>
      </c>
      <c r="F8" s="2">
        <v>409</v>
      </c>
      <c r="G8" s="2">
        <v>660</v>
      </c>
      <c r="H8" s="2">
        <f t="shared" si="0"/>
        <v>1222</v>
      </c>
    </row>
    <row r="9" spans="1:8" s="2" customFormat="1" ht="14" x14ac:dyDescent="0.15">
      <c r="A9" s="2" t="s">
        <v>80</v>
      </c>
      <c r="B9" s="2">
        <v>15</v>
      </c>
      <c r="C9" s="2">
        <v>18</v>
      </c>
      <c r="D9" s="2">
        <v>18</v>
      </c>
      <c r="E9" s="2">
        <v>4</v>
      </c>
      <c r="F9" s="2">
        <v>11</v>
      </c>
      <c r="G9" s="2">
        <v>931</v>
      </c>
      <c r="H9" s="2">
        <f t="shared" si="0"/>
        <v>997</v>
      </c>
    </row>
    <row r="10" spans="1:8" s="2" customFormat="1" ht="14" x14ac:dyDescent="0.15">
      <c r="A10" s="2" t="s">
        <v>82</v>
      </c>
      <c r="B10" s="2">
        <v>31</v>
      </c>
      <c r="C10" s="2">
        <v>75</v>
      </c>
      <c r="D10" s="2">
        <v>51</v>
      </c>
      <c r="E10" s="2">
        <v>28</v>
      </c>
      <c r="F10" s="2">
        <v>114</v>
      </c>
      <c r="G10" s="2">
        <v>359</v>
      </c>
      <c r="H10" s="2">
        <f t="shared" si="0"/>
        <v>658</v>
      </c>
    </row>
    <row r="11" spans="1:8" s="2" customFormat="1" ht="14" x14ac:dyDescent="0.15">
      <c r="A11" s="2" t="s">
        <v>84</v>
      </c>
      <c r="B11" s="2">
        <v>59</v>
      </c>
      <c r="C11" s="2">
        <v>139</v>
      </c>
      <c r="D11" s="2">
        <v>9</v>
      </c>
      <c r="E11" s="2">
        <v>10</v>
      </c>
      <c r="F11" s="2">
        <v>74</v>
      </c>
      <c r="G11" s="2">
        <v>36</v>
      </c>
      <c r="H11" s="2">
        <f t="shared" si="0"/>
        <v>327</v>
      </c>
    </row>
    <row r="12" spans="1:8" s="2" customFormat="1" ht="14" x14ac:dyDescent="0.15">
      <c r="A12" s="2" t="s">
        <v>85</v>
      </c>
      <c r="B12" s="2">
        <v>45</v>
      </c>
      <c r="C12" s="2">
        <v>63</v>
      </c>
      <c r="D12" s="2">
        <v>21</v>
      </c>
      <c r="E12" s="2">
        <v>25</v>
      </c>
      <c r="F12" s="2">
        <v>35</v>
      </c>
      <c r="G12" s="2">
        <v>119</v>
      </c>
      <c r="H12" s="2">
        <f t="shared" si="0"/>
        <v>308</v>
      </c>
    </row>
    <row r="13" spans="1:8" s="2" customFormat="1" ht="14" x14ac:dyDescent="0.15">
      <c r="A13" s="2" t="s">
        <v>86</v>
      </c>
      <c r="B13" s="2">
        <v>606</v>
      </c>
      <c r="C13" s="2">
        <v>833</v>
      </c>
      <c r="D13" s="2">
        <v>599</v>
      </c>
      <c r="E13" s="2">
        <v>72</v>
      </c>
      <c r="F13" s="2">
        <v>39</v>
      </c>
      <c r="G13" s="2">
        <v>89</v>
      </c>
      <c r="H13" s="2">
        <f t="shared" si="0"/>
        <v>2238</v>
      </c>
    </row>
    <row r="14" spans="1:8" s="2" customFormat="1" ht="14" x14ac:dyDescent="0.15">
      <c r="A14" s="2" t="s">
        <v>76</v>
      </c>
      <c r="B14" s="2">
        <v>207</v>
      </c>
      <c r="C14" s="2">
        <v>310</v>
      </c>
      <c r="D14" s="2">
        <v>350</v>
      </c>
      <c r="E14" s="2">
        <v>32</v>
      </c>
      <c r="F14" s="2">
        <v>63</v>
      </c>
      <c r="G14" s="2">
        <v>266</v>
      </c>
      <c r="H14" s="2">
        <f t="shared" si="0"/>
        <v>1228</v>
      </c>
    </row>
    <row r="15" spans="1:8" s="2" customFormat="1" ht="14" x14ac:dyDescent="0.15">
      <c r="A15" s="2" t="s">
        <v>83</v>
      </c>
      <c r="B15" s="2">
        <v>81</v>
      </c>
      <c r="C15" s="2">
        <v>154</v>
      </c>
      <c r="D15" s="2">
        <v>143</v>
      </c>
      <c r="E15" s="2">
        <v>12</v>
      </c>
      <c r="F15" s="2">
        <v>1</v>
      </c>
      <c r="G15" s="2">
        <v>27</v>
      </c>
      <c r="H15" s="2">
        <f t="shared" si="0"/>
        <v>418</v>
      </c>
    </row>
    <row r="16" spans="1:8" s="2" customFormat="1" ht="14" x14ac:dyDescent="0.15">
      <c r="A16" s="2" t="s">
        <v>72</v>
      </c>
      <c r="B16" s="2">
        <v>930</v>
      </c>
      <c r="C16" s="2">
        <v>751</v>
      </c>
      <c r="D16" s="2">
        <v>533</v>
      </c>
      <c r="E16" s="2">
        <v>540</v>
      </c>
      <c r="F16" s="2">
        <v>1394</v>
      </c>
      <c r="G16" s="2">
        <v>1346</v>
      </c>
      <c r="H16" s="2">
        <f t="shared" ref="H16:H20" si="1">SUM(B16:G16)</f>
        <v>5494</v>
      </c>
    </row>
    <row r="17" spans="1:8" s="2" customFormat="1" ht="14" x14ac:dyDescent="0.15">
      <c r="A17" s="2" t="s">
        <v>81</v>
      </c>
      <c r="B17" s="2">
        <v>149</v>
      </c>
      <c r="C17" s="2">
        <v>101</v>
      </c>
      <c r="D17" s="2">
        <v>97</v>
      </c>
      <c r="E17" s="2">
        <v>50</v>
      </c>
      <c r="F17" s="2">
        <v>150</v>
      </c>
      <c r="G17" s="2">
        <v>304</v>
      </c>
      <c r="H17" s="2">
        <f>SUM(B17:G17)</f>
        <v>851</v>
      </c>
    </row>
    <row r="18" spans="1:8" s="2" customFormat="1" ht="14" x14ac:dyDescent="0.15">
      <c r="A18" s="2" t="s">
        <v>77</v>
      </c>
      <c r="B18" s="2">
        <v>392</v>
      </c>
      <c r="C18" s="2">
        <v>275</v>
      </c>
      <c r="D18" s="2">
        <v>237</v>
      </c>
      <c r="E18" s="2">
        <v>11</v>
      </c>
      <c r="F18" s="2">
        <v>59</v>
      </c>
      <c r="G18" s="2">
        <v>625</v>
      </c>
      <c r="H18" s="2">
        <f t="shared" si="1"/>
        <v>1599</v>
      </c>
    </row>
    <row r="19" spans="1:8" s="2" customFormat="1" ht="14" x14ac:dyDescent="0.15">
      <c r="A19" s="2" t="s">
        <v>87</v>
      </c>
      <c r="B19" s="2">
        <v>342</v>
      </c>
      <c r="C19" s="2">
        <v>244</v>
      </c>
      <c r="D19" s="2">
        <v>279</v>
      </c>
      <c r="E19" s="2">
        <v>11</v>
      </c>
      <c r="F19" s="2">
        <v>49</v>
      </c>
      <c r="G19" s="2">
        <v>490</v>
      </c>
      <c r="H19" s="2">
        <f t="shared" si="1"/>
        <v>1415</v>
      </c>
    </row>
    <row r="20" spans="1:8" s="2" customFormat="1" ht="14" x14ac:dyDescent="0.15">
      <c r="A20" s="2" t="s">
        <v>61</v>
      </c>
      <c r="B20" s="2">
        <f t="shared" ref="B20:G20" si="2">SUM(B4:B19)</f>
        <v>3794</v>
      </c>
      <c r="C20" s="2">
        <f t="shared" si="2"/>
        <v>4358</v>
      </c>
      <c r="D20" s="2">
        <f t="shared" si="2"/>
        <v>3850</v>
      </c>
      <c r="E20" s="2">
        <f t="shared" si="2"/>
        <v>2814</v>
      </c>
      <c r="F20" s="2">
        <f t="shared" si="2"/>
        <v>9070</v>
      </c>
      <c r="G20" s="2">
        <f t="shared" si="2"/>
        <v>11927</v>
      </c>
      <c r="H20" s="2">
        <f t="shared" si="1"/>
        <v>35813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033E7-FF70-DA4E-9230-8B0452425933}">
  <dimension ref="A1:E19"/>
  <sheetViews>
    <sheetView workbookViewId="0">
      <selection activeCell="H24" sqref="H24"/>
    </sheetView>
  </sheetViews>
  <sheetFormatPr baseColWidth="10" defaultRowHeight="14" x14ac:dyDescent="0.15"/>
  <cols>
    <col min="1" max="16384" width="10.83203125" style="2"/>
  </cols>
  <sheetData>
    <row r="1" spans="1:5" x14ac:dyDescent="0.15">
      <c r="A1" s="1" t="s">
        <v>54</v>
      </c>
    </row>
    <row r="3" spans="1:5" x14ac:dyDescent="0.15">
      <c r="A3" s="10"/>
      <c r="B3" s="10" t="s">
        <v>44</v>
      </c>
      <c r="C3" s="10" t="s">
        <v>45</v>
      </c>
      <c r="D3" s="10" t="s">
        <v>46</v>
      </c>
      <c r="E3" s="10" t="s">
        <v>11</v>
      </c>
    </row>
    <row r="4" spans="1:5" x14ac:dyDescent="0.15">
      <c r="A4" s="2" t="s">
        <v>30</v>
      </c>
      <c r="B4" s="10">
        <v>1240</v>
      </c>
      <c r="C4" s="10">
        <v>427</v>
      </c>
      <c r="D4" s="10">
        <v>1069</v>
      </c>
      <c r="E4" s="10">
        <f>SUM(B4:D4)</f>
        <v>2736</v>
      </c>
    </row>
    <row r="5" spans="1:5" x14ac:dyDescent="0.15">
      <c r="A5" s="2" t="s">
        <v>31</v>
      </c>
      <c r="B5" s="10">
        <v>1171</v>
      </c>
      <c r="C5" s="10">
        <v>188</v>
      </c>
      <c r="D5" s="10">
        <v>892</v>
      </c>
      <c r="E5" s="10">
        <f t="shared" ref="E5:E19" si="0">SUM(B5:D5)</f>
        <v>2251</v>
      </c>
    </row>
    <row r="6" spans="1:5" x14ac:dyDescent="0.15">
      <c r="A6" s="2" t="s">
        <v>32</v>
      </c>
      <c r="B6" s="10">
        <v>169</v>
      </c>
      <c r="C6" s="10">
        <v>20</v>
      </c>
      <c r="D6" s="10">
        <v>58</v>
      </c>
      <c r="E6" s="10">
        <f t="shared" si="0"/>
        <v>247</v>
      </c>
    </row>
    <row r="7" spans="1:5" x14ac:dyDescent="0.15">
      <c r="A7" s="2" t="s">
        <v>33</v>
      </c>
      <c r="B7" s="10">
        <v>721</v>
      </c>
      <c r="C7" s="10">
        <v>35</v>
      </c>
      <c r="D7" s="10">
        <v>344</v>
      </c>
      <c r="E7" s="10">
        <f t="shared" si="0"/>
        <v>1100</v>
      </c>
    </row>
    <row r="8" spans="1:5" x14ac:dyDescent="0.15">
      <c r="A8" s="2" t="s">
        <v>34</v>
      </c>
      <c r="B8" s="10">
        <v>491</v>
      </c>
      <c r="C8" s="10">
        <v>25</v>
      </c>
      <c r="D8" s="10">
        <v>148</v>
      </c>
      <c r="E8" s="10">
        <f t="shared" si="0"/>
        <v>664</v>
      </c>
    </row>
    <row r="9" spans="1:5" x14ac:dyDescent="0.15">
      <c r="A9" s="2" t="s">
        <v>28</v>
      </c>
      <c r="B9" s="10">
        <v>1107</v>
      </c>
      <c r="C9" s="10">
        <v>128</v>
      </c>
      <c r="D9" s="10">
        <v>492</v>
      </c>
      <c r="E9" s="10">
        <f t="shared" si="0"/>
        <v>1727</v>
      </c>
    </row>
    <row r="10" spans="1:5" x14ac:dyDescent="0.15">
      <c r="A10" s="2" t="s">
        <v>29</v>
      </c>
      <c r="B10" s="10">
        <v>1072</v>
      </c>
      <c r="C10" s="10">
        <v>29</v>
      </c>
      <c r="D10" s="10">
        <v>496</v>
      </c>
      <c r="E10" s="10">
        <f t="shared" si="0"/>
        <v>1597</v>
      </c>
    </row>
    <row r="11" spans="1:5" x14ac:dyDescent="0.15">
      <c r="A11" s="2" t="s">
        <v>36</v>
      </c>
      <c r="B11" s="10">
        <v>922</v>
      </c>
      <c r="C11" s="10">
        <v>62</v>
      </c>
      <c r="D11" s="10">
        <v>393</v>
      </c>
      <c r="E11" s="10">
        <f t="shared" si="0"/>
        <v>1377</v>
      </c>
    </row>
    <row r="12" spans="1:5" x14ac:dyDescent="0.15">
      <c r="A12" s="2" t="s">
        <v>37</v>
      </c>
      <c r="B12" s="10">
        <v>518</v>
      </c>
      <c r="C12" s="10">
        <v>55</v>
      </c>
      <c r="D12" s="10">
        <v>289</v>
      </c>
      <c r="E12" s="10">
        <f t="shared" si="0"/>
        <v>862</v>
      </c>
    </row>
    <row r="13" spans="1:5" x14ac:dyDescent="0.15">
      <c r="A13" s="2" t="s">
        <v>38</v>
      </c>
      <c r="B13" s="10">
        <v>498</v>
      </c>
      <c r="C13" s="10">
        <v>46</v>
      </c>
      <c r="D13" s="10">
        <v>307</v>
      </c>
      <c r="E13" s="10">
        <f t="shared" si="0"/>
        <v>851</v>
      </c>
    </row>
    <row r="14" spans="1:5" x14ac:dyDescent="0.15">
      <c r="A14" s="2" t="s">
        <v>39</v>
      </c>
      <c r="B14" s="10">
        <v>373</v>
      </c>
      <c r="C14" s="10">
        <v>81</v>
      </c>
      <c r="D14" s="10">
        <v>211</v>
      </c>
      <c r="E14" s="10">
        <f t="shared" si="0"/>
        <v>665</v>
      </c>
    </row>
    <row r="15" spans="1:5" x14ac:dyDescent="0.15">
      <c r="A15" s="2" t="s">
        <v>40</v>
      </c>
      <c r="B15" s="10">
        <v>241</v>
      </c>
      <c r="C15" s="10">
        <v>31</v>
      </c>
      <c r="D15" s="10">
        <v>73</v>
      </c>
      <c r="E15" s="10">
        <f t="shared" si="0"/>
        <v>345</v>
      </c>
    </row>
    <row r="16" spans="1:5" x14ac:dyDescent="0.15">
      <c r="A16" s="2" t="s">
        <v>41</v>
      </c>
      <c r="B16" s="10">
        <v>4</v>
      </c>
      <c r="C16" s="10">
        <v>322</v>
      </c>
      <c r="D16" s="10">
        <v>224</v>
      </c>
      <c r="E16" s="10">
        <f t="shared" si="0"/>
        <v>550</v>
      </c>
    </row>
    <row r="17" spans="1:5" x14ac:dyDescent="0.15">
      <c r="A17" s="2" t="s">
        <v>42</v>
      </c>
      <c r="B17" s="10">
        <v>0</v>
      </c>
      <c r="C17" s="10">
        <v>165</v>
      </c>
      <c r="D17" s="10">
        <v>2</v>
      </c>
      <c r="E17" s="10">
        <f t="shared" si="0"/>
        <v>167</v>
      </c>
    </row>
    <row r="18" spans="1:5" x14ac:dyDescent="0.15">
      <c r="A18" s="2" t="s">
        <v>43</v>
      </c>
      <c r="B18" s="10">
        <v>54</v>
      </c>
      <c r="C18" s="10">
        <v>357</v>
      </c>
      <c r="D18" s="10">
        <v>42</v>
      </c>
      <c r="E18" s="10">
        <f t="shared" si="0"/>
        <v>453</v>
      </c>
    </row>
    <row r="19" spans="1:5" x14ac:dyDescent="0.15">
      <c r="A19" s="10" t="s">
        <v>35</v>
      </c>
      <c r="B19" s="10">
        <f>SUM(B4:B18)</f>
        <v>8581</v>
      </c>
      <c r="C19" s="10">
        <v>4632</v>
      </c>
      <c r="D19" s="10">
        <v>4637</v>
      </c>
      <c r="E19" s="10">
        <f t="shared" si="0"/>
        <v>17850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E08D5-5286-144B-B982-10D9BBC6D79D}">
  <dimension ref="A1:G20"/>
  <sheetViews>
    <sheetView zoomScale="104" workbookViewId="0">
      <selection activeCell="E30" sqref="E30"/>
    </sheetView>
  </sheetViews>
  <sheetFormatPr baseColWidth="10" defaultRowHeight="16" x14ac:dyDescent="0.2"/>
  <cols>
    <col min="2" max="2" width="15.5" customWidth="1"/>
    <col min="3" max="3" width="15.6640625" customWidth="1"/>
    <col min="5" max="5" width="14.6640625" customWidth="1"/>
    <col min="6" max="6" width="17.1640625" customWidth="1"/>
  </cols>
  <sheetData>
    <row r="1" spans="1:7" s="2" customFormat="1" ht="14" x14ac:dyDescent="0.15">
      <c r="A1" s="1" t="s">
        <v>66</v>
      </c>
    </row>
    <row r="2" spans="1:7" s="2" customFormat="1" ht="14" x14ac:dyDescent="0.15"/>
    <row r="3" spans="1:7" s="2" customFormat="1" ht="14" x14ac:dyDescent="0.15">
      <c r="B3" s="2" t="s">
        <v>8</v>
      </c>
      <c r="E3" s="2" t="s">
        <v>9</v>
      </c>
    </row>
    <row r="4" spans="1:7" s="2" customFormat="1" ht="45" x14ac:dyDescent="0.15">
      <c r="B4" s="8" t="s">
        <v>10</v>
      </c>
      <c r="C4" s="8" t="s">
        <v>7</v>
      </c>
      <c r="D4" s="2" t="s">
        <v>6</v>
      </c>
      <c r="E4" s="8" t="s">
        <v>10</v>
      </c>
      <c r="F4" s="8" t="s">
        <v>7</v>
      </c>
      <c r="G4" s="3" t="s">
        <v>6</v>
      </c>
    </row>
    <row r="5" spans="1:7" s="2" customFormat="1" ht="14" x14ac:dyDescent="0.15">
      <c r="A5" s="6" t="s">
        <v>1</v>
      </c>
      <c r="B5" s="7">
        <v>16476.916000000001</v>
      </c>
      <c r="C5" s="7">
        <v>5404303.4069999941</v>
      </c>
      <c r="D5" s="7">
        <f t="shared" ref="D5:D19" si="0">(B5*100)/C5</f>
        <v>0.30488510283597442</v>
      </c>
      <c r="E5" s="7">
        <v>36293.245999999992</v>
      </c>
      <c r="F5" s="7">
        <v>3845488.2221000027</v>
      </c>
      <c r="G5" s="7">
        <f t="shared" ref="G5:G19" si="1">(E5*100)/F5</f>
        <v>0.94378773003185601</v>
      </c>
    </row>
    <row r="6" spans="1:7" s="2" customFormat="1" ht="14" x14ac:dyDescent="0.15">
      <c r="A6" s="6"/>
      <c r="B6" s="7">
        <v>69675.843999999968</v>
      </c>
      <c r="C6" s="7">
        <v>4792332.2509999974</v>
      </c>
      <c r="D6" s="7">
        <f t="shared" si="0"/>
        <v>1.4539026167365792</v>
      </c>
      <c r="E6" s="7">
        <v>38342.290999999997</v>
      </c>
      <c r="F6" s="7">
        <v>3483276.365999999</v>
      </c>
      <c r="G6" s="7">
        <f t="shared" si="1"/>
        <v>1.1007536288035094</v>
      </c>
    </row>
    <row r="7" spans="1:7" s="2" customFormat="1" ht="14" x14ac:dyDescent="0.15">
      <c r="A7" s="6"/>
      <c r="B7" s="7">
        <v>46765.337000000007</v>
      </c>
      <c r="C7" s="7">
        <v>6074057.7820000006</v>
      </c>
      <c r="D7" s="7">
        <f t="shared" si="0"/>
        <v>0.76991919863827218</v>
      </c>
      <c r="E7" s="7">
        <v>19371.708999999999</v>
      </c>
      <c r="F7" s="7">
        <v>5099680.17</v>
      </c>
      <c r="G7" s="7">
        <f t="shared" si="1"/>
        <v>0.37986125314207692</v>
      </c>
    </row>
    <row r="8" spans="1:7" s="2" customFormat="1" ht="14" x14ac:dyDescent="0.15">
      <c r="A8" s="6" t="s">
        <v>2</v>
      </c>
      <c r="B8" s="7">
        <v>34514.400999999998</v>
      </c>
      <c r="C8" s="7">
        <v>6036618.8069999982</v>
      </c>
      <c r="D8" s="7">
        <f t="shared" si="0"/>
        <v>0.57175054618286425</v>
      </c>
      <c r="E8" s="7">
        <v>57439.547000000006</v>
      </c>
      <c r="F8" s="7">
        <v>4589565.2809999986</v>
      </c>
      <c r="G8" s="7">
        <f t="shared" si="1"/>
        <v>1.2515247846629338</v>
      </c>
    </row>
    <row r="9" spans="1:7" s="2" customFormat="1" ht="14" x14ac:dyDescent="0.15">
      <c r="A9" s="6"/>
      <c r="B9" s="7">
        <v>43164.655999999988</v>
      </c>
      <c r="C9" s="7">
        <v>6505635.8439999996</v>
      </c>
      <c r="D9" s="7">
        <f t="shared" si="0"/>
        <v>0.66349634432443327</v>
      </c>
      <c r="E9" s="7">
        <v>49382.975000000006</v>
      </c>
      <c r="F9" s="7">
        <v>7155219.7449999992</v>
      </c>
      <c r="G9" s="7">
        <f t="shared" si="1"/>
        <v>0.6901671333645395</v>
      </c>
    </row>
    <row r="10" spans="1:7" s="2" customFormat="1" ht="14" x14ac:dyDescent="0.15">
      <c r="A10" s="6"/>
      <c r="B10" s="7">
        <v>41311.698000000004</v>
      </c>
      <c r="C10" s="7">
        <v>8557903.2589999996</v>
      </c>
      <c r="D10" s="7">
        <f t="shared" si="0"/>
        <v>0.48273153773448146</v>
      </c>
      <c r="E10" s="7">
        <v>94925.598000000056</v>
      </c>
      <c r="F10" s="7">
        <v>5120332.8610000024</v>
      </c>
      <c r="G10" s="7">
        <f t="shared" si="1"/>
        <v>1.8538950606711351</v>
      </c>
    </row>
    <row r="11" spans="1:7" s="2" customFormat="1" ht="14" x14ac:dyDescent="0.15">
      <c r="A11" s="6" t="s">
        <v>3</v>
      </c>
      <c r="B11" s="7">
        <v>326878.5199999999</v>
      </c>
      <c r="C11" s="7">
        <v>12548657.701999998</v>
      </c>
      <c r="D11" s="7">
        <f t="shared" si="0"/>
        <v>2.6048883295932295</v>
      </c>
      <c r="E11" s="7">
        <v>340705.77899999981</v>
      </c>
      <c r="F11" s="7">
        <v>12622399.16300001</v>
      </c>
      <c r="G11" s="7">
        <f t="shared" si="1"/>
        <v>2.6992156926767881</v>
      </c>
    </row>
    <row r="12" spans="1:7" s="2" customFormat="1" ht="14" x14ac:dyDescent="0.15">
      <c r="A12" s="6"/>
      <c r="B12" s="7">
        <v>440935.62699999998</v>
      </c>
      <c r="C12" s="7">
        <v>11567302.824999999</v>
      </c>
      <c r="D12" s="7">
        <f t="shared" si="0"/>
        <v>3.8119139238493998</v>
      </c>
      <c r="E12" s="7">
        <v>211353.02900000001</v>
      </c>
      <c r="F12" s="7">
        <v>9194822.1319999974</v>
      </c>
      <c r="G12" s="7">
        <f t="shared" si="1"/>
        <v>2.2986092168596186</v>
      </c>
    </row>
    <row r="13" spans="1:7" s="2" customFormat="1" ht="14" x14ac:dyDescent="0.15">
      <c r="A13" s="6"/>
      <c r="B13" s="7">
        <v>154182.63099999999</v>
      </c>
      <c r="C13" s="7">
        <v>5973663.5319999997</v>
      </c>
      <c r="D13" s="7">
        <f t="shared" si="0"/>
        <v>2.581039761849111</v>
      </c>
      <c r="E13" s="7">
        <v>145481.00099999999</v>
      </c>
      <c r="F13" s="7">
        <v>11563666.239000002</v>
      </c>
      <c r="G13" s="7">
        <f t="shared" si="1"/>
        <v>1.2580871671074869</v>
      </c>
    </row>
    <row r="14" spans="1:7" s="2" customFormat="1" ht="14" x14ac:dyDescent="0.15">
      <c r="A14" s="6" t="s">
        <v>4</v>
      </c>
      <c r="B14" s="7">
        <v>21850.326000000001</v>
      </c>
      <c r="C14" s="7">
        <v>10128079.869000012</v>
      </c>
      <c r="D14" s="7">
        <f t="shared" si="0"/>
        <v>0.21574006408538893</v>
      </c>
      <c r="E14" s="7">
        <v>184048.18300000005</v>
      </c>
      <c r="F14" s="7">
        <v>13518078.861</v>
      </c>
      <c r="G14" s="7">
        <f t="shared" si="1"/>
        <v>1.3614965920267244</v>
      </c>
    </row>
    <row r="15" spans="1:7" s="2" customFormat="1" ht="14" x14ac:dyDescent="0.15">
      <c r="A15" s="6"/>
      <c r="B15" s="7">
        <v>134876.65500000003</v>
      </c>
      <c r="C15" s="7">
        <v>10265545.484999999</v>
      </c>
      <c r="D15" s="7">
        <f t="shared" si="0"/>
        <v>1.3138771358724348</v>
      </c>
      <c r="E15" s="7">
        <v>509858.94799999986</v>
      </c>
      <c r="F15" s="7">
        <v>14032659.614</v>
      </c>
      <c r="G15" s="7">
        <f t="shared" si="1"/>
        <v>3.6333735872231059</v>
      </c>
    </row>
    <row r="16" spans="1:7" s="2" customFormat="1" ht="14" x14ac:dyDescent="0.15">
      <c r="A16" s="6"/>
      <c r="B16" s="7">
        <v>71812.42</v>
      </c>
      <c r="C16" s="7">
        <v>12174460.25</v>
      </c>
      <c r="D16" s="7">
        <f t="shared" si="0"/>
        <v>0.58986122197901958</v>
      </c>
      <c r="E16" s="7">
        <v>264905.8</v>
      </c>
      <c r="F16" s="7">
        <v>20068485.471999999</v>
      </c>
      <c r="G16" s="7">
        <f t="shared" si="1"/>
        <v>1.3200089282751433</v>
      </c>
    </row>
    <row r="17" spans="1:7" s="2" customFormat="1" ht="14" x14ac:dyDescent="0.15">
      <c r="A17" s="6" t="s">
        <v>5</v>
      </c>
      <c r="B17" s="7">
        <v>9699.0649999999987</v>
      </c>
      <c r="C17" s="7">
        <v>13097163.992000012</v>
      </c>
      <c r="D17" s="7">
        <f t="shared" si="0"/>
        <v>7.4054696161125921E-2</v>
      </c>
      <c r="E17" s="7">
        <v>441234.31599999982</v>
      </c>
      <c r="F17" s="7">
        <v>19495429.357000031</v>
      </c>
      <c r="G17" s="7">
        <f t="shared" si="1"/>
        <v>2.263270574451699</v>
      </c>
    </row>
    <row r="18" spans="1:7" s="2" customFormat="1" ht="14" x14ac:dyDescent="0.15">
      <c r="A18" s="6"/>
      <c r="B18" s="7">
        <v>12520.689</v>
      </c>
      <c r="C18" s="7">
        <v>7565495.2000000011</v>
      </c>
      <c r="D18" s="7">
        <f t="shared" si="0"/>
        <v>0.16549728298023372</v>
      </c>
      <c r="E18" s="7">
        <v>260637.72700000007</v>
      </c>
      <c r="F18" s="7">
        <v>17079555.024000008</v>
      </c>
      <c r="G18" s="7">
        <f t="shared" si="1"/>
        <v>1.5260217648162071</v>
      </c>
    </row>
    <row r="19" spans="1:7" s="2" customFormat="1" ht="14" x14ac:dyDescent="0.15">
      <c r="B19" s="7">
        <v>11078.097</v>
      </c>
      <c r="C19" s="7">
        <v>9776749.9220000003</v>
      </c>
      <c r="D19" s="7">
        <f t="shared" si="0"/>
        <v>0.11331063071452467</v>
      </c>
      <c r="E19" s="7">
        <v>378909.973</v>
      </c>
      <c r="F19" s="7">
        <v>18611829.098000001</v>
      </c>
      <c r="G19" s="7">
        <f t="shared" si="1"/>
        <v>2.035855643230235</v>
      </c>
    </row>
    <row r="20" spans="1:7" s="2" customFormat="1" ht="14" x14ac:dyDescent="0.15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5D04C-E3CE-D04C-AA61-AE41A5E32FB0}">
  <dimension ref="A1:J53"/>
  <sheetViews>
    <sheetView topLeftCell="A20" zoomScale="113" workbookViewId="0">
      <selection activeCell="G42" sqref="G42"/>
    </sheetView>
  </sheetViews>
  <sheetFormatPr baseColWidth="10" defaultColWidth="15.83203125" defaultRowHeight="14" x14ac:dyDescent="0.15"/>
  <cols>
    <col min="1" max="4" width="15.83203125" style="2"/>
    <col min="5" max="6" width="16.83203125" style="2" bestFit="1" customWidth="1"/>
    <col min="7" max="7" width="16" style="2" bestFit="1" customWidth="1"/>
    <col min="8" max="16384" width="15.83203125" style="2"/>
  </cols>
  <sheetData>
    <row r="1" spans="1:7" x14ac:dyDescent="0.15">
      <c r="A1" s="1" t="s">
        <v>67</v>
      </c>
    </row>
    <row r="3" spans="1:7" x14ac:dyDescent="0.15">
      <c r="B3" s="2" t="s">
        <v>12</v>
      </c>
      <c r="E3" s="2" t="s">
        <v>13</v>
      </c>
    </row>
    <row r="4" spans="1:7" ht="45" x14ac:dyDescent="0.15">
      <c r="B4" s="8" t="s">
        <v>10</v>
      </c>
      <c r="C4" s="8" t="s">
        <v>7</v>
      </c>
      <c r="D4" s="2" t="s">
        <v>6</v>
      </c>
      <c r="E4" s="8" t="s">
        <v>10</v>
      </c>
      <c r="F4" s="8" t="s">
        <v>7</v>
      </c>
      <c r="G4" s="2" t="s">
        <v>6</v>
      </c>
    </row>
    <row r="5" spans="1:7" x14ac:dyDescent="0.15">
      <c r="A5" s="2" t="s">
        <v>0</v>
      </c>
      <c r="B5" s="7">
        <v>8175.9810618829997</v>
      </c>
      <c r="C5" s="7">
        <v>416477.30600000004</v>
      </c>
      <c r="D5" s="7">
        <f t="shared" ref="D5:D18" si="0">(B5*100)/C5</f>
        <v>1.9631276288276314</v>
      </c>
      <c r="E5" s="7">
        <v>1235017.8527038042</v>
      </c>
      <c r="F5" s="7">
        <v>3217095.4109999998</v>
      </c>
      <c r="G5" s="7">
        <f t="shared" ref="G5:G18" si="1">(E5*100)/F5</f>
        <v>38.389220552209608</v>
      </c>
    </row>
    <row r="6" spans="1:7" x14ac:dyDescent="0.15">
      <c r="B6" s="7">
        <v>3749.4760000000001</v>
      </c>
      <c r="C6" s="7">
        <v>213822.59299999999</v>
      </c>
      <c r="D6" s="7">
        <f t="shared" si="0"/>
        <v>1.7535452860212954</v>
      </c>
      <c r="E6" s="7">
        <v>1738272.2649999999</v>
      </c>
      <c r="F6" s="7">
        <v>4288998.7810000014</v>
      </c>
      <c r="G6" s="7">
        <f t="shared" si="1"/>
        <v>40.528625764605913</v>
      </c>
    </row>
    <row r="7" spans="1:7" x14ac:dyDescent="0.15">
      <c r="B7" s="7">
        <v>2121.77</v>
      </c>
      <c r="C7" s="7">
        <v>400934.07769999997</v>
      </c>
      <c r="D7" s="7">
        <f t="shared" si="0"/>
        <v>0.52920669955813038</v>
      </c>
      <c r="E7" s="7">
        <v>1486880.8565999991</v>
      </c>
      <c r="F7" s="7">
        <v>2990989.9277999974</v>
      </c>
      <c r="G7" s="7">
        <f t="shared" si="1"/>
        <v>49.711998117414737</v>
      </c>
    </row>
    <row r="8" spans="1:7" x14ac:dyDescent="0.15">
      <c r="B8" s="7">
        <v>3713.3</v>
      </c>
      <c r="C8" s="7">
        <v>251681.57199999996</v>
      </c>
      <c r="D8" s="7">
        <f t="shared" si="0"/>
        <v>1.4753960611784485</v>
      </c>
      <c r="E8" s="7">
        <v>969565.78399999987</v>
      </c>
      <c r="F8" s="7">
        <v>2974897.6430000002</v>
      </c>
      <c r="G8" s="7">
        <f t="shared" si="1"/>
        <v>32.591567857180216</v>
      </c>
    </row>
    <row r="9" spans="1:7" x14ac:dyDescent="0.15">
      <c r="A9" s="2" t="s">
        <v>1</v>
      </c>
      <c r="B9" s="7">
        <v>15178.75</v>
      </c>
      <c r="C9" s="7">
        <v>457547.91400000011</v>
      </c>
      <c r="D9" s="7">
        <f t="shared" si="0"/>
        <v>3.3174121300878658</v>
      </c>
      <c r="E9" s="7">
        <v>5613920.3609999996</v>
      </c>
      <c r="F9" s="7">
        <v>10749544.155999999</v>
      </c>
      <c r="G9" s="7">
        <f t="shared" si="1"/>
        <v>52.224729528335537</v>
      </c>
    </row>
    <row r="10" spans="1:7" x14ac:dyDescent="0.15">
      <c r="B10" s="7">
        <v>18783.371999999999</v>
      </c>
      <c r="C10" s="7">
        <v>503619.09600000002</v>
      </c>
      <c r="D10" s="7">
        <f t="shared" si="0"/>
        <v>3.7296782725649464</v>
      </c>
      <c r="E10" s="7">
        <v>5158101.3040000023</v>
      </c>
      <c r="F10" s="7">
        <v>11453545.345000001</v>
      </c>
      <c r="G10" s="7">
        <f t="shared" si="1"/>
        <v>45.034975185668173</v>
      </c>
    </row>
    <row r="11" spans="1:7" x14ac:dyDescent="0.15">
      <c r="B11" s="7">
        <v>4824.6000000000004</v>
      </c>
      <c r="C11" s="7">
        <v>716216.402</v>
      </c>
      <c r="D11" s="7">
        <f t="shared" si="0"/>
        <v>0.67362322149109355</v>
      </c>
      <c r="E11" s="7">
        <v>4674567.3459999999</v>
      </c>
      <c r="F11" s="7">
        <v>10680471.633000011</v>
      </c>
      <c r="G11" s="7">
        <f t="shared" si="1"/>
        <v>43.767424385611818</v>
      </c>
    </row>
    <row r="12" spans="1:7" x14ac:dyDescent="0.15">
      <c r="B12" s="7">
        <v>1726.0029999999999</v>
      </c>
      <c r="C12" s="7">
        <v>360990.00400000002</v>
      </c>
      <c r="D12" s="7">
        <f t="shared" si="0"/>
        <v>0.47813041382719279</v>
      </c>
      <c r="E12" s="7">
        <v>3307710.35</v>
      </c>
      <c r="F12" s="7">
        <v>6545101.0699999956</v>
      </c>
      <c r="G12" s="7">
        <f t="shared" si="1"/>
        <v>50.537192850407763</v>
      </c>
    </row>
    <row r="13" spans="1:7" x14ac:dyDescent="0.15">
      <c r="B13" s="7">
        <v>42684.781000000017</v>
      </c>
      <c r="C13" s="7">
        <v>1161490.1200000001</v>
      </c>
      <c r="D13" s="7">
        <f t="shared" si="0"/>
        <v>3.6750016435783381</v>
      </c>
      <c r="E13" s="7">
        <v>11456539.42599999</v>
      </c>
      <c r="F13" s="7">
        <v>16261090.357000001</v>
      </c>
      <c r="G13" s="7">
        <f t="shared" si="1"/>
        <v>70.453697596411359</v>
      </c>
    </row>
    <row r="14" spans="1:7" x14ac:dyDescent="0.15">
      <c r="A14" s="2" t="s">
        <v>2</v>
      </c>
      <c r="B14" s="7">
        <v>36373.56</v>
      </c>
      <c r="C14" s="7">
        <v>568510.31859999977</v>
      </c>
      <c r="D14" s="7">
        <f t="shared" si="0"/>
        <v>6.3980474601714672</v>
      </c>
      <c r="E14" s="7">
        <v>8535848.311999999</v>
      </c>
      <c r="F14" s="7">
        <v>13022979.33</v>
      </c>
      <c r="G14" s="7">
        <f t="shared" si="1"/>
        <v>65.544512478313209</v>
      </c>
    </row>
    <row r="15" spans="1:7" x14ac:dyDescent="0.15">
      <c r="B15" s="7">
        <v>31675.52</v>
      </c>
      <c r="C15" s="7">
        <v>210655.3</v>
      </c>
      <c r="D15" s="7">
        <f t="shared" si="0"/>
        <v>15.036659414693103</v>
      </c>
      <c r="E15" s="7">
        <v>11058945.217</v>
      </c>
      <c r="F15" s="7">
        <v>14193351.504000006</v>
      </c>
      <c r="G15" s="7">
        <f t="shared" si="1"/>
        <v>77.916376649189175</v>
      </c>
    </row>
    <row r="16" spans="1:7" x14ac:dyDescent="0.15">
      <c r="B16" s="7">
        <v>63899.38</v>
      </c>
      <c r="C16" s="7">
        <v>1615835.4369999999</v>
      </c>
      <c r="D16" s="7">
        <f t="shared" si="0"/>
        <v>3.9545722625465607</v>
      </c>
      <c r="E16" s="7">
        <v>10731213.991000006</v>
      </c>
      <c r="F16" s="7">
        <v>13804853.527999988</v>
      </c>
      <c r="G16" s="7">
        <f t="shared" si="1"/>
        <v>77.735080413813833</v>
      </c>
    </row>
    <row r="17" spans="1:10" x14ac:dyDescent="0.15">
      <c r="B17" s="7">
        <v>163781.82709999999</v>
      </c>
      <c r="C17" s="7">
        <v>2152047.4471999998</v>
      </c>
      <c r="D17" s="7">
        <f t="shared" si="0"/>
        <v>7.6105119017284837</v>
      </c>
      <c r="E17" s="7">
        <v>10755814.960000001</v>
      </c>
      <c r="F17" s="7">
        <v>12697393.779999999</v>
      </c>
      <c r="G17" s="7">
        <f t="shared" si="1"/>
        <v>84.708839832484117</v>
      </c>
    </row>
    <row r="18" spans="1:10" x14ac:dyDescent="0.15">
      <c r="B18" s="7">
        <v>49864.34</v>
      </c>
      <c r="C18" s="7">
        <v>473300.3</v>
      </c>
      <c r="D18" s="7">
        <f t="shared" si="0"/>
        <v>10.535454974357718</v>
      </c>
      <c r="E18" s="7">
        <v>11887680.323000001</v>
      </c>
      <c r="F18" s="7">
        <v>13362278.653999999</v>
      </c>
      <c r="G18" s="7">
        <f t="shared" si="1"/>
        <v>88.964469540091685</v>
      </c>
    </row>
    <row r="20" spans="1:10" x14ac:dyDescent="0.15">
      <c r="A20" s="1" t="s">
        <v>68</v>
      </c>
    </row>
    <row r="22" spans="1:10" x14ac:dyDescent="0.15">
      <c r="B22" s="2" t="s">
        <v>15</v>
      </c>
      <c r="E22" s="2" t="s">
        <v>16</v>
      </c>
      <c r="H22" s="2" t="s">
        <v>14</v>
      </c>
    </row>
    <row r="23" spans="1:10" ht="45" x14ac:dyDescent="0.15">
      <c r="B23" s="8" t="s">
        <v>10</v>
      </c>
      <c r="C23" s="8" t="s">
        <v>7</v>
      </c>
      <c r="D23" s="2" t="s">
        <v>6</v>
      </c>
      <c r="E23" s="8" t="s">
        <v>10</v>
      </c>
      <c r="F23" s="8" t="s">
        <v>7</v>
      </c>
      <c r="G23" s="2" t="s">
        <v>6</v>
      </c>
      <c r="H23" s="8" t="s">
        <v>10</v>
      </c>
      <c r="I23" s="8" t="s">
        <v>7</v>
      </c>
      <c r="J23" s="2" t="s">
        <v>6</v>
      </c>
    </row>
    <row r="24" spans="1:10" x14ac:dyDescent="0.15">
      <c r="A24" s="2" t="s">
        <v>1</v>
      </c>
      <c r="B24" s="9">
        <v>0</v>
      </c>
      <c r="C24" s="9">
        <v>0</v>
      </c>
      <c r="D24" s="7">
        <v>0</v>
      </c>
      <c r="E24" s="9">
        <v>400.63</v>
      </c>
      <c r="F24" s="9">
        <v>6528.8969999999999</v>
      </c>
      <c r="G24" s="7">
        <f t="shared" ref="G24:G51" si="2">(E24*100)/F24</f>
        <v>6.1362585441308077</v>
      </c>
      <c r="H24" s="9">
        <v>400.63</v>
      </c>
      <c r="I24" s="9">
        <v>6528.8969999999999</v>
      </c>
      <c r="J24" s="7">
        <f t="shared" ref="J24:J51" si="3">(H24*100)/I24</f>
        <v>6.1362585441308077</v>
      </c>
    </row>
    <row r="25" spans="1:10" x14ac:dyDescent="0.15">
      <c r="B25" s="9">
        <v>0</v>
      </c>
      <c r="C25" s="9">
        <v>3604.6970000000001</v>
      </c>
      <c r="D25" s="7">
        <f t="shared" ref="D25:D51" si="4">(B25*100)/C25</f>
        <v>0</v>
      </c>
      <c r="E25" s="9">
        <v>4052.1559999999999</v>
      </c>
      <c r="F25" s="9">
        <v>48722.849000000002</v>
      </c>
      <c r="G25" s="7">
        <f t="shared" si="2"/>
        <v>8.316746830629711</v>
      </c>
      <c r="H25" s="9">
        <v>4052.1559999999999</v>
      </c>
      <c r="I25" s="9">
        <v>52327.546000000002</v>
      </c>
      <c r="J25" s="7">
        <f t="shared" si="3"/>
        <v>7.7438296074499648</v>
      </c>
    </row>
    <row r="26" spans="1:10" x14ac:dyDescent="0.15">
      <c r="B26" s="9">
        <v>7032.9049999999997</v>
      </c>
      <c r="C26" s="7">
        <v>147972.93000000002</v>
      </c>
      <c r="D26" s="7">
        <f t="shared" si="4"/>
        <v>4.7528321565302507</v>
      </c>
      <c r="E26" s="7">
        <v>7041.518</v>
      </c>
      <c r="F26" s="9">
        <v>95581.54</v>
      </c>
      <c r="G26" s="7">
        <f t="shared" si="2"/>
        <v>7.3670271477107407</v>
      </c>
      <c r="H26" s="7">
        <v>14074.422999999999</v>
      </c>
      <c r="I26" s="7">
        <v>243554.47000000003</v>
      </c>
      <c r="J26" s="7">
        <f t="shared" si="3"/>
        <v>5.7787578277664116</v>
      </c>
    </row>
    <row r="27" spans="1:10" x14ac:dyDescent="0.15">
      <c r="A27" s="2" t="s">
        <v>2</v>
      </c>
      <c r="B27" s="7">
        <v>7407.7470000000003</v>
      </c>
      <c r="C27" s="7">
        <v>25816.748000000003</v>
      </c>
      <c r="D27" s="7">
        <f t="shared" si="4"/>
        <v>28.693571320446711</v>
      </c>
      <c r="E27" s="7">
        <v>3149.8199999999997</v>
      </c>
      <c r="F27" s="7">
        <v>32230.870000000003</v>
      </c>
      <c r="G27" s="7">
        <f t="shared" si="2"/>
        <v>9.7726806629793099</v>
      </c>
      <c r="H27" s="7">
        <v>10557.566999999999</v>
      </c>
      <c r="I27" s="7">
        <v>58047.618000000002</v>
      </c>
      <c r="J27" s="7">
        <f t="shared" si="3"/>
        <v>18.187769565324796</v>
      </c>
    </row>
    <row r="28" spans="1:10" x14ac:dyDescent="0.15">
      <c r="B28" s="7">
        <v>17294.126</v>
      </c>
      <c r="C28" s="7">
        <v>55175.82</v>
      </c>
      <c r="D28" s="7">
        <f t="shared" si="4"/>
        <v>31.343668295278622</v>
      </c>
      <c r="E28" s="7">
        <v>2605.029</v>
      </c>
      <c r="F28" s="7">
        <v>121132.621</v>
      </c>
      <c r="G28" s="7">
        <f t="shared" si="2"/>
        <v>2.1505594269276149</v>
      </c>
      <c r="H28" s="7">
        <v>19899.154999999999</v>
      </c>
      <c r="I28" s="7">
        <v>176308.44099999999</v>
      </c>
      <c r="J28" s="7">
        <f t="shared" si="3"/>
        <v>11.286558310614295</v>
      </c>
    </row>
    <row r="29" spans="1:10" x14ac:dyDescent="0.15">
      <c r="B29" s="7">
        <v>15861.284</v>
      </c>
      <c r="C29" s="7">
        <v>91231.40400000001</v>
      </c>
      <c r="D29" s="7">
        <f t="shared" si="4"/>
        <v>17.385772118556893</v>
      </c>
      <c r="E29" s="7">
        <v>16605.472000000002</v>
      </c>
      <c r="F29" s="7">
        <v>58686.748999999989</v>
      </c>
      <c r="G29" s="7">
        <f t="shared" si="2"/>
        <v>28.295096053114143</v>
      </c>
      <c r="H29" s="7">
        <v>32466.756000000001</v>
      </c>
      <c r="I29" s="7">
        <v>149918.15299999999</v>
      </c>
      <c r="J29" s="7">
        <f t="shared" si="3"/>
        <v>21.656320699201785</v>
      </c>
    </row>
    <row r="30" spans="1:10" x14ac:dyDescent="0.15">
      <c r="B30" s="7">
        <v>63212.08</v>
      </c>
      <c r="C30" s="7">
        <v>434654.38</v>
      </c>
      <c r="D30" s="7">
        <f t="shared" si="4"/>
        <v>14.54306752873398</v>
      </c>
      <c r="E30" s="7">
        <v>82748.61</v>
      </c>
      <c r="F30" s="7">
        <v>591972.98400000005</v>
      </c>
      <c r="G30" s="7">
        <f t="shared" si="2"/>
        <v>13.978443651408252</v>
      </c>
      <c r="H30" s="7">
        <v>145960.69</v>
      </c>
      <c r="I30" s="7">
        <v>1026627.3640000001</v>
      </c>
      <c r="J30" s="7">
        <f t="shared" si="3"/>
        <v>14.217494596218458</v>
      </c>
    </row>
    <row r="31" spans="1:10" x14ac:dyDescent="0.15">
      <c r="B31" s="7">
        <v>45549.665000000001</v>
      </c>
      <c r="C31" s="7">
        <v>319925.11800000002</v>
      </c>
      <c r="D31" s="7">
        <f t="shared" si="4"/>
        <v>14.237602000353094</v>
      </c>
      <c r="E31" s="7">
        <v>70331.714000000007</v>
      </c>
      <c r="F31" s="7">
        <v>282178.61800000002</v>
      </c>
      <c r="G31" s="7">
        <f t="shared" si="2"/>
        <v>24.924536982458395</v>
      </c>
      <c r="H31" s="7">
        <v>115881.37900000002</v>
      </c>
      <c r="I31" s="7">
        <v>602103.73600000003</v>
      </c>
      <c r="J31" s="7">
        <f t="shared" si="3"/>
        <v>19.246082040587108</v>
      </c>
    </row>
    <row r="32" spans="1:10" x14ac:dyDescent="0.15">
      <c r="A32" s="2" t="s">
        <v>3</v>
      </c>
      <c r="B32" s="7">
        <v>791789.21799999999</v>
      </c>
      <c r="C32" s="7">
        <v>2721755.9969999981</v>
      </c>
      <c r="D32" s="7">
        <f t="shared" si="4"/>
        <v>29.091116869871289</v>
      </c>
      <c r="E32" s="7">
        <v>358028.53999999986</v>
      </c>
      <c r="F32" s="7">
        <v>1754892.9339999994</v>
      </c>
      <c r="G32" s="7">
        <f t="shared" si="2"/>
        <v>20.401731243166541</v>
      </c>
      <c r="H32" s="7">
        <v>1149817.7579999999</v>
      </c>
      <c r="I32" s="7">
        <v>4476648.930999998</v>
      </c>
      <c r="J32" s="7">
        <f t="shared" si="3"/>
        <v>25.684787342552514</v>
      </c>
    </row>
    <row r="33" spans="1:10" x14ac:dyDescent="0.15">
      <c r="B33" s="7">
        <v>855529.4670000003</v>
      </c>
      <c r="C33" s="7">
        <v>3921713.7429999979</v>
      </c>
      <c r="D33" s="7">
        <f t="shared" si="4"/>
        <v>21.815194148911669</v>
      </c>
      <c r="E33" s="7">
        <v>682305.67500000028</v>
      </c>
      <c r="F33" s="7">
        <v>4200915.3670000006</v>
      </c>
      <c r="G33" s="7">
        <f t="shared" si="2"/>
        <v>16.241833395640512</v>
      </c>
      <c r="H33" s="7">
        <v>1537835.1420000005</v>
      </c>
      <c r="I33" s="7">
        <v>8122629.1099999985</v>
      </c>
      <c r="J33" s="7">
        <f t="shared" si="3"/>
        <v>18.932726352194614</v>
      </c>
    </row>
    <row r="34" spans="1:10" x14ac:dyDescent="0.15">
      <c r="B34" s="7">
        <v>204737.75900000005</v>
      </c>
      <c r="C34" s="7">
        <v>1731174.8580000014</v>
      </c>
      <c r="D34" s="7">
        <f t="shared" si="4"/>
        <v>11.826521050365201</v>
      </c>
      <c r="E34" s="7">
        <v>500211.09399999998</v>
      </c>
      <c r="F34" s="7">
        <v>1857613.8079999997</v>
      </c>
      <c r="G34" s="7">
        <f t="shared" si="2"/>
        <v>26.927614978193578</v>
      </c>
      <c r="H34" s="7">
        <v>704948.853</v>
      </c>
      <c r="I34" s="7">
        <v>3588788.6660000011</v>
      </c>
      <c r="J34" s="7">
        <f t="shared" si="3"/>
        <v>19.643086250206068</v>
      </c>
    </row>
    <row r="35" spans="1:10" x14ac:dyDescent="0.15">
      <c r="A35" s="2" t="s">
        <v>4</v>
      </c>
      <c r="B35" s="7">
        <v>419529.95299999998</v>
      </c>
      <c r="C35" s="7">
        <v>2574236.1489999997</v>
      </c>
      <c r="D35" s="7">
        <f t="shared" si="4"/>
        <v>16.297259797356688</v>
      </c>
      <c r="E35" s="7">
        <v>242557.7</v>
      </c>
      <c r="F35" s="7">
        <v>2058905.4450000008</v>
      </c>
      <c r="G35" s="7">
        <f t="shared" si="2"/>
        <v>11.780905266390215</v>
      </c>
      <c r="H35" s="7">
        <v>662087.65299999993</v>
      </c>
      <c r="I35" s="7">
        <v>4633141.5940000005</v>
      </c>
      <c r="J35" s="7">
        <f t="shared" si="3"/>
        <v>14.290252943217084</v>
      </c>
    </row>
    <row r="36" spans="1:10" x14ac:dyDescent="0.15">
      <c r="B36" s="7">
        <v>966859.37799999979</v>
      </c>
      <c r="C36" s="7">
        <v>7882930.8829999994</v>
      </c>
      <c r="D36" s="7">
        <f t="shared" si="4"/>
        <v>12.265227138868976</v>
      </c>
      <c r="E36" s="7">
        <v>723817.42200000002</v>
      </c>
      <c r="F36" s="7">
        <v>7596319.2179999938</v>
      </c>
      <c r="G36" s="7">
        <f t="shared" si="2"/>
        <v>9.5285282414786572</v>
      </c>
      <c r="H36" s="7">
        <v>1690676.7999999998</v>
      </c>
      <c r="I36" s="7">
        <v>15479250.100999992</v>
      </c>
      <c r="J36" s="7">
        <f t="shared" si="3"/>
        <v>10.922213860287576</v>
      </c>
    </row>
    <row r="37" spans="1:10" x14ac:dyDescent="0.15">
      <c r="B37" s="7">
        <v>1307791.0720000004</v>
      </c>
      <c r="C37" s="7">
        <v>6285682.9479999989</v>
      </c>
      <c r="D37" s="7">
        <f t="shared" si="4"/>
        <v>20.805870783159975</v>
      </c>
      <c r="E37" s="7">
        <v>827054.41000000073</v>
      </c>
      <c r="F37" s="7">
        <v>6207836.8109999979</v>
      </c>
      <c r="G37" s="7">
        <f t="shared" si="2"/>
        <v>13.322747281863126</v>
      </c>
      <c r="H37" s="7">
        <v>2134845.4820000012</v>
      </c>
      <c r="I37" s="7">
        <v>12493519.758999996</v>
      </c>
      <c r="J37" s="7">
        <f t="shared" si="3"/>
        <v>17.087622408906153</v>
      </c>
    </row>
    <row r="38" spans="1:10" x14ac:dyDescent="0.15">
      <c r="B38" s="7">
        <v>614612.93600000034</v>
      </c>
      <c r="C38" s="7">
        <v>6503651.3299999926</v>
      </c>
      <c r="D38" s="7">
        <f t="shared" si="4"/>
        <v>9.4502750042106118</v>
      </c>
      <c r="E38" s="7">
        <v>538042.68299999973</v>
      </c>
      <c r="F38" s="7">
        <v>6093825.4989999998</v>
      </c>
      <c r="G38" s="7">
        <f t="shared" si="2"/>
        <v>8.8293089962666773</v>
      </c>
      <c r="H38" s="7">
        <v>1152655.6189999999</v>
      </c>
      <c r="I38" s="7">
        <v>12597476.828999992</v>
      </c>
      <c r="J38" s="7">
        <f t="shared" si="3"/>
        <v>9.1498927495268862</v>
      </c>
    </row>
    <row r="39" spans="1:10" x14ac:dyDescent="0.15">
      <c r="B39" s="7">
        <v>855529.4670000003</v>
      </c>
      <c r="C39" s="7">
        <v>3921713.7429999979</v>
      </c>
      <c r="D39" s="7">
        <f t="shared" si="4"/>
        <v>21.815194148911669</v>
      </c>
      <c r="E39" s="7">
        <v>730239.67000000027</v>
      </c>
      <c r="F39" s="7">
        <v>4200915.3670000006</v>
      </c>
      <c r="G39" s="7">
        <f t="shared" si="2"/>
        <v>17.382870308132066</v>
      </c>
      <c r="H39" s="7">
        <v>1585769.1370000006</v>
      </c>
      <c r="I39" s="7">
        <v>8122629.1099999985</v>
      </c>
      <c r="J39" s="7">
        <f t="shared" si="3"/>
        <v>19.522855414482919</v>
      </c>
    </row>
    <row r="40" spans="1:10" x14ac:dyDescent="0.15">
      <c r="B40" s="7">
        <v>265645.44900000002</v>
      </c>
      <c r="C40" s="7">
        <v>1813106.9390000012</v>
      </c>
      <c r="D40" s="7">
        <f t="shared" si="4"/>
        <v>14.651394426106702</v>
      </c>
      <c r="E40" s="7">
        <v>405419.1</v>
      </c>
      <c r="F40" s="7">
        <v>1944031.4090000002</v>
      </c>
      <c r="G40" s="7">
        <f t="shared" si="2"/>
        <v>20.854555030494364</v>
      </c>
      <c r="H40" s="7">
        <v>671064.549</v>
      </c>
      <c r="I40" s="7">
        <v>3757138.3480000012</v>
      </c>
      <c r="J40" s="7">
        <f t="shared" si="3"/>
        <v>17.861055059556719</v>
      </c>
    </row>
    <row r="41" spans="1:10" x14ac:dyDescent="0.15">
      <c r="A41" s="2" t="s">
        <v>5</v>
      </c>
      <c r="B41" s="7">
        <v>2895717.6540000001</v>
      </c>
      <c r="C41" s="7">
        <v>10285809.49</v>
      </c>
      <c r="D41" s="7">
        <f t="shared" si="4"/>
        <v>28.152549945779722</v>
      </c>
      <c r="E41" s="7">
        <v>2312094.0110000009</v>
      </c>
      <c r="F41" s="7">
        <v>8965171.3420000002</v>
      </c>
      <c r="G41" s="7">
        <f t="shared" si="2"/>
        <v>25.789735887905586</v>
      </c>
      <c r="H41" s="7">
        <v>5207811.665000001</v>
      </c>
      <c r="I41" s="7">
        <v>19250980.832000002</v>
      </c>
      <c r="J41" s="7">
        <f t="shared" si="3"/>
        <v>27.052188719357613</v>
      </c>
    </row>
    <row r="42" spans="1:10" x14ac:dyDescent="0.15">
      <c r="B42" s="7">
        <v>2901896.8290000036</v>
      </c>
      <c r="C42" s="7">
        <v>6239492.3370000031</v>
      </c>
      <c r="D42" s="7">
        <f t="shared" si="4"/>
        <v>46.508540635459106</v>
      </c>
      <c r="E42" s="7">
        <v>1567056.3489999999</v>
      </c>
      <c r="F42" s="7">
        <v>9162157.4250400998</v>
      </c>
      <c r="G42" s="7">
        <f t="shared" si="2"/>
        <v>17.103573714169634</v>
      </c>
      <c r="H42" s="7">
        <v>4468953.1780000031</v>
      </c>
      <c r="I42" s="7">
        <v>15401649.762040103</v>
      </c>
      <c r="J42" s="7">
        <f t="shared" si="3"/>
        <v>29.016068064438606</v>
      </c>
    </row>
    <row r="43" spans="1:10" x14ac:dyDescent="0.15">
      <c r="B43" s="7">
        <v>2455421.074</v>
      </c>
      <c r="C43" s="7">
        <v>7563777.7650000006</v>
      </c>
      <c r="D43" s="7">
        <f t="shared" si="4"/>
        <v>32.46289288617141</v>
      </c>
      <c r="E43" s="7">
        <v>966823.2</v>
      </c>
      <c r="F43" s="7">
        <v>5673762.5970000001</v>
      </c>
      <c r="G43" s="7">
        <f t="shared" si="2"/>
        <v>17.040247692266988</v>
      </c>
      <c r="H43" s="7">
        <v>3422244.2740000002</v>
      </c>
      <c r="I43" s="7">
        <v>13237540.362</v>
      </c>
      <c r="J43" s="7">
        <f t="shared" si="3"/>
        <v>25.852569136060779</v>
      </c>
    </row>
    <row r="44" spans="1:10" x14ac:dyDescent="0.15">
      <c r="B44" s="7">
        <v>2250704.5410000002</v>
      </c>
      <c r="C44" s="7">
        <v>10470209.415999994</v>
      </c>
      <c r="D44" s="7">
        <f t="shared" si="4"/>
        <v>21.496270528845375</v>
      </c>
      <c r="E44" s="7">
        <v>598785.5</v>
      </c>
      <c r="F44" s="7">
        <v>7360099.609000003</v>
      </c>
      <c r="G44" s="7">
        <f t="shared" si="2"/>
        <v>8.1355624490163034</v>
      </c>
      <c r="H44" s="7">
        <v>2849490.0410000002</v>
      </c>
      <c r="I44" s="7">
        <v>17830309.024999999</v>
      </c>
      <c r="J44" s="7">
        <f t="shared" si="3"/>
        <v>15.981159030977594</v>
      </c>
    </row>
    <row r="45" spans="1:10" x14ac:dyDescent="0.15">
      <c r="B45" s="7">
        <v>3461740.6719999998</v>
      </c>
      <c r="C45" s="7">
        <v>13142067.43</v>
      </c>
      <c r="D45" s="7">
        <f t="shared" si="4"/>
        <v>26.340913942487663</v>
      </c>
      <c r="E45" s="7">
        <v>1752686.3459999999</v>
      </c>
      <c r="F45" s="7">
        <v>9022775.2479999997</v>
      </c>
      <c r="G45" s="7">
        <f t="shared" si="2"/>
        <v>19.42513581271464</v>
      </c>
      <c r="H45" s="7">
        <v>5214427.0179999992</v>
      </c>
      <c r="I45" s="7">
        <v>22164842.677999999</v>
      </c>
      <c r="J45" s="7">
        <f t="shared" si="3"/>
        <v>23.525666722532826</v>
      </c>
    </row>
    <row r="46" spans="1:10" x14ac:dyDescent="0.15">
      <c r="B46" s="7">
        <v>4610152.6330000004</v>
      </c>
      <c r="C46" s="7">
        <v>12084001.51</v>
      </c>
      <c r="D46" s="7">
        <f t="shared" si="4"/>
        <v>38.150877664032997</v>
      </c>
      <c r="E46" s="7">
        <v>2482255.2779999999</v>
      </c>
      <c r="F46" s="7">
        <v>11305597.84</v>
      </c>
      <c r="G46" s="7">
        <f t="shared" si="2"/>
        <v>21.955984222414195</v>
      </c>
      <c r="H46" s="7">
        <v>7092407.9110000003</v>
      </c>
      <c r="I46" s="7">
        <v>23389599.350000001</v>
      </c>
      <c r="J46" s="7">
        <f t="shared" si="3"/>
        <v>30.322913209712588</v>
      </c>
    </row>
    <row r="47" spans="1:10" x14ac:dyDescent="0.15">
      <c r="B47" s="7">
        <v>1331846.149</v>
      </c>
      <c r="C47" s="7">
        <v>7255896.7549999999</v>
      </c>
      <c r="D47" s="7">
        <f t="shared" si="4"/>
        <v>18.355362458571808</v>
      </c>
      <c r="E47" s="7">
        <v>2398293.31</v>
      </c>
      <c r="F47" s="7">
        <v>8664495.0199999996</v>
      </c>
      <c r="G47" s="7">
        <f t="shared" si="2"/>
        <v>27.67955090820746</v>
      </c>
      <c r="H47" s="7">
        <v>3730139.4589999998</v>
      </c>
      <c r="I47" s="7">
        <v>15920391.774999999</v>
      </c>
      <c r="J47" s="7">
        <f t="shared" si="3"/>
        <v>23.429947652780047</v>
      </c>
    </row>
    <row r="48" spans="1:10" x14ac:dyDescent="0.15">
      <c r="A48" s="2" t="s">
        <v>17</v>
      </c>
      <c r="B48" s="7">
        <v>5280921.2489999998</v>
      </c>
      <c r="C48" s="7">
        <v>28199319.603999972</v>
      </c>
      <c r="D48" s="7">
        <f t="shared" si="4"/>
        <v>18.727122934735348</v>
      </c>
      <c r="E48" s="7">
        <v>6574634.9509999994</v>
      </c>
      <c r="F48" s="7">
        <v>23295366.872999992</v>
      </c>
      <c r="G48" s="7">
        <f t="shared" si="2"/>
        <v>28.222929421301334</v>
      </c>
      <c r="H48" s="7">
        <v>11855556.199999999</v>
      </c>
      <c r="I48" s="7">
        <v>51494686.476999968</v>
      </c>
      <c r="J48" s="7">
        <f t="shared" si="3"/>
        <v>23.022872865330033</v>
      </c>
    </row>
    <row r="49" spans="2:10" x14ac:dyDescent="0.15">
      <c r="B49" s="7">
        <v>4753332.6750000026</v>
      </c>
      <c r="C49" s="7">
        <v>22910287.197999984</v>
      </c>
      <c r="D49" s="7">
        <f t="shared" si="4"/>
        <v>20.747590957371138</v>
      </c>
      <c r="E49" s="7">
        <v>4136319.3400000022</v>
      </c>
      <c r="F49" s="7">
        <v>28242767.933999985</v>
      </c>
      <c r="G49" s="7">
        <f t="shared" si="2"/>
        <v>14.645587676342815</v>
      </c>
      <c r="H49" s="7">
        <v>8889652.0150000043</v>
      </c>
      <c r="I49" s="7">
        <v>51153055.131999969</v>
      </c>
      <c r="J49" s="7">
        <f t="shared" si="3"/>
        <v>17.378535831457853</v>
      </c>
    </row>
    <row r="50" spans="2:10" x14ac:dyDescent="0.15">
      <c r="B50" s="7">
        <v>16635130.766999999</v>
      </c>
      <c r="C50" s="7">
        <v>61677850.653999999</v>
      </c>
      <c r="D50" s="7">
        <f t="shared" si="4"/>
        <v>26.970996217620559</v>
      </c>
      <c r="E50" s="7">
        <v>8859922.7239999995</v>
      </c>
      <c r="F50" s="7">
        <v>26242486.229000047</v>
      </c>
      <c r="G50" s="7">
        <f t="shared" si="2"/>
        <v>33.761750493781634</v>
      </c>
      <c r="H50" s="7">
        <v>25495053.490999997</v>
      </c>
      <c r="I50" s="7">
        <v>87920336.883000046</v>
      </c>
      <c r="J50" s="7">
        <f t="shared" si="3"/>
        <v>28.997902413553678</v>
      </c>
    </row>
    <row r="51" spans="2:10" x14ac:dyDescent="0.15">
      <c r="B51" s="7">
        <v>16993082.256000005</v>
      </c>
      <c r="C51" s="7">
        <v>37433891.295000024</v>
      </c>
      <c r="D51" s="7">
        <f t="shared" si="4"/>
        <v>45.394912653042134</v>
      </c>
      <c r="E51" s="7">
        <v>6497613.3779999996</v>
      </c>
      <c r="F51" s="7">
        <v>28425097.029999994</v>
      </c>
      <c r="G51" s="7">
        <f t="shared" si="2"/>
        <v>22.858720134331943</v>
      </c>
      <c r="H51" s="7">
        <v>23490695.634000003</v>
      </c>
      <c r="I51" s="7">
        <v>65858988.325000018</v>
      </c>
      <c r="J51" s="7">
        <f t="shared" si="3"/>
        <v>35.668169571749949</v>
      </c>
    </row>
    <row r="53" spans="2:10" x14ac:dyDescent="0.15">
      <c r="D53" s="7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A9286-1239-0A40-9175-6EEB84AF3D93}">
  <dimension ref="A1:M21"/>
  <sheetViews>
    <sheetView workbookViewId="0">
      <selection activeCell="C24" sqref="C24"/>
    </sheetView>
  </sheetViews>
  <sheetFormatPr baseColWidth="10" defaultColWidth="15.83203125" defaultRowHeight="16" x14ac:dyDescent="0.2"/>
  <cols>
    <col min="2" max="2" width="16" bestFit="1" customWidth="1"/>
    <col min="3" max="3" width="17.83203125" bestFit="1" customWidth="1"/>
    <col min="4" max="5" width="16" bestFit="1" customWidth="1"/>
    <col min="6" max="6" width="16.83203125" bestFit="1" customWidth="1"/>
    <col min="7" max="8" width="16" bestFit="1" customWidth="1"/>
    <col min="9" max="9" width="16.83203125" bestFit="1" customWidth="1"/>
    <col min="10" max="11" width="16" bestFit="1" customWidth="1"/>
    <col min="12" max="12" width="17.83203125" bestFit="1" customWidth="1"/>
    <col min="13" max="13" width="16" bestFit="1" customWidth="1"/>
  </cols>
  <sheetData>
    <row r="1" spans="1:13" s="2" customFormat="1" ht="14" x14ac:dyDescent="0.15">
      <c r="A1" s="1" t="s">
        <v>69</v>
      </c>
    </row>
    <row r="2" spans="1:13" s="2" customFormat="1" ht="14" x14ac:dyDescent="0.15"/>
    <row r="3" spans="1:13" s="2" customFormat="1" ht="14" x14ac:dyDescent="0.15">
      <c r="A3" s="4"/>
      <c r="B3" s="8"/>
      <c r="C3" s="8"/>
      <c r="D3" s="5"/>
    </row>
    <row r="4" spans="1:13" s="2" customFormat="1" ht="14" x14ac:dyDescent="0.15">
      <c r="B4" s="2" t="s">
        <v>56</v>
      </c>
    </row>
    <row r="5" spans="1:13" s="2" customFormat="1" ht="14" x14ac:dyDescent="0.15">
      <c r="B5" s="2" t="s">
        <v>18</v>
      </c>
      <c r="E5" s="2" t="s">
        <v>21</v>
      </c>
      <c r="H5" s="2" t="s">
        <v>20</v>
      </c>
      <c r="K5" s="2" t="s">
        <v>19</v>
      </c>
    </row>
    <row r="6" spans="1:13" s="2" customFormat="1" ht="45" x14ac:dyDescent="0.15">
      <c r="B6" s="8" t="s">
        <v>10</v>
      </c>
      <c r="C6" s="8" t="s">
        <v>7</v>
      </c>
      <c r="D6" s="2" t="s">
        <v>6</v>
      </c>
      <c r="E6" s="8" t="s">
        <v>10</v>
      </c>
      <c r="F6" s="8" t="s">
        <v>7</v>
      </c>
      <c r="G6" s="2" t="s">
        <v>6</v>
      </c>
      <c r="H6" s="8" t="s">
        <v>10</v>
      </c>
      <c r="I6" s="8" t="s">
        <v>7</v>
      </c>
      <c r="J6" s="2" t="s">
        <v>6</v>
      </c>
      <c r="K6" s="8" t="s">
        <v>10</v>
      </c>
      <c r="L6" s="8" t="s">
        <v>7</v>
      </c>
      <c r="M6" s="2" t="s">
        <v>6</v>
      </c>
    </row>
    <row r="7" spans="1:13" s="2" customFormat="1" ht="14" x14ac:dyDescent="0.15">
      <c r="A7" s="2" t="s">
        <v>5</v>
      </c>
      <c r="B7" s="7">
        <v>5207811.665000001</v>
      </c>
      <c r="C7" s="7">
        <v>19250980.832000002</v>
      </c>
      <c r="D7" s="7">
        <f t="shared" ref="D7:D13" si="0">(B7*100)/C7</f>
        <v>27.052188719357613</v>
      </c>
      <c r="E7" s="7">
        <v>144172.70000000001</v>
      </c>
      <c r="F7" s="7">
        <v>1399371.75</v>
      </c>
      <c r="G7" s="7">
        <f>(E7*100)/F7</f>
        <v>10.302673324654441</v>
      </c>
      <c r="H7" s="7">
        <v>7445.6130000000003</v>
      </c>
      <c r="I7" s="7">
        <v>666053.1</v>
      </c>
      <c r="J7" s="7">
        <f>(H7*100)/I7</f>
        <v>1.1178707823745586</v>
      </c>
      <c r="K7" s="7">
        <v>5322243.9249999998</v>
      </c>
      <c r="L7" s="7">
        <v>35952260.061999999</v>
      </c>
      <c r="M7" s="7">
        <f>(K7*100)/L7</f>
        <v>14.8036421516248</v>
      </c>
    </row>
    <row r="8" spans="1:13" s="2" customFormat="1" ht="14" x14ac:dyDescent="0.15">
      <c r="B8" s="7">
        <v>4468953.1780000031</v>
      </c>
      <c r="C8" s="7">
        <v>15401649.762040103</v>
      </c>
      <c r="D8" s="7">
        <f t="shared" si="0"/>
        <v>29.016068064438606</v>
      </c>
      <c r="E8" s="7">
        <v>169781.1</v>
      </c>
      <c r="F8" s="7">
        <v>821516.7</v>
      </c>
      <c r="G8" s="7">
        <f t="shared" ref="G8:G9" si="1">(E8*100)/F8</f>
        <v>20.666786201668209</v>
      </c>
      <c r="H8" s="7">
        <v>56571.17</v>
      </c>
      <c r="I8" s="7">
        <v>1114555.5260000001</v>
      </c>
      <c r="J8" s="7">
        <f t="shared" ref="J8:J11" si="2">(H8*100)/I8</f>
        <v>5.0756708553612242</v>
      </c>
      <c r="K8" s="7">
        <v>5232415.55</v>
      </c>
      <c r="L8" s="7">
        <v>34730503.068999998</v>
      </c>
      <c r="M8" s="7">
        <f t="shared" ref="M8:M11" si="3">(K8*100)/L8</f>
        <v>15.065763774295533</v>
      </c>
    </row>
    <row r="9" spans="1:13" s="2" customFormat="1" ht="14" x14ac:dyDescent="0.15">
      <c r="B9" s="7">
        <v>3422244.2740000002</v>
      </c>
      <c r="C9" s="7">
        <v>13237540.362</v>
      </c>
      <c r="D9" s="7">
        <f t="shared" si="0"/>
        <v>25.852569136060779</v>
      </c>
      <c r="E9" s="7">
        <v>114496.2</v>
      </c>
      <c r="F9" s="7">
        <v>534009.69999999995</v>
      </c>
      <c r="G9" s="7">
        <f t="shared" si="1"/>
        <v>21.440846486496408</v>
      </c>
      <c r="H9" s="7">
        <v>24508.880000000001</v>
      </c>
      <c r="I9" s="7">
        <v>432755.5</v>
      </c>
      <c r="J9" s="7">
        <f t="shared" si="2"/>
        <v>5.6634473738635327</v>
      </c>
      <c r="K9" s="7">
        <v>5926672.6179999998</v>
      </c>
      <c r="L9" s="7">
        <v>15219397.914000001</v>
      </c>
      <c r="M9" s="7">
        <f t="shared" si="3"/>
        <v>38.941570826190038</v>
      </c>
    </row>
    <row r="10" spans="1:13" s="2" customFormat="1" ht="14" x14ac:dyDescent="0.15">
      <c r="B10" s="7">
        <v>2849490.0410000002</v>
      </c>
      <c r="C10" s="7">
        <v>17830309.024999999</v>
      </c>
      <c r="D10" s="7">
        <f t="shared" si="0"/>
        <v>15.981159030977594</v>
      </c>
      <c r="E10" s="7">
        <v>46385.42</v>
      </c>
      <c r="F10" s="7">
        <v>371262.7</v>
      </c>
      <c r="G10" s="7">
        <f>(E10*100)/F10</f>
        <v>12.493961822720138</v>
      </c>
      <c r="H10" s="7">
        <v>68558.69</v>
      </c>
      <c r="I10" s="7">
        <v>691213.9</v>
      </c>
      <c r="J10" s="7">
        <f t="shared" si="2"/>
        <v>9.9185924935826666</v>
      </c>
      <c r="K10" s="7">
        <v>5924741.6030000001</v>
      </c>
      <c r="L10" s="7">
        <v>29941774.826000001</v>
      </c>
      <c r="M10" s="7">
        <f t="shared" si="3"/>
        <v>19.787543114696188</v>
      </c>
    </row>
    <row r="11" spans="1:13" s="2" customFormat="1" ht="14" x14ac:dyDescent="0.15">
      <c r="B11" s="7">
        <v>5214427.0179999992</v>
      </c>
      <c r="C11" s="7">
        <v>22164842.677999999</v>
      </c>
      <c r="D11" s="7">
        <f t="shared" si="0"/>
        <v>23.525666722532826</v>
      </c>
      <c r="E11" s="2">
        <v>155789.98000000001</v>
      </c>
      <c r="F11" s="7">
        <v>689874.9</v>
      </c>
      <c r="G11" s="7">
        <f>(E11*100)/F11</f>
        <v>22.582352249661497</v>
      </c>
      <c r="H11" s="7">
        <v>20440.61</v>
      </c>
      <c r="I11" s="7">
        <v>465621.6</v>
      </c>
      <c r="J11" s="7">
        <f t="shared" si="2"/>
        <v>4.3899617199889356</v>
      </c>
      <c r="K11" s="7">
        <v>3730584.66</v>
      </c>
      <c r="L11" s="7">
        <v>25528246.725000001</v>
      </c>
      <c r="M11" s="7">
        <f t="shared" si="3"/>
        <v>14.613556113693507</v>
      </c>
    </row>
    <row r="12" spans="1:13" s="2" customFormat="1" ht="14" x14ac:dyDescent="0.15">
      <c r="B12" s="7">
        <v>7092407.9110000003</v>
      </c>
      <c r="C12" s="7">
        <v>23389599.350000001</v>
      </c>
      <c r="D12" s="7">
        <f t="shared" si="0"/>
        <v>30.322913209712588</v>
      </c>
      <c r="E12" s="7"/>
      <c r="F12" s="7"/>
      <c r="G12" s="7"/>
      <c r="H12" s="7"/>
      <c r="I12" s="7"/>
      <c r="J12" s="7"/>
      <c r="K12" s="7"/>
      <c r="L12" s="7"/>
      <c r="M12" s="7"/>
    </row>
    <row r="13" spans="1:13" s="2" customFormat="1" ht="14" x14ac:dyDescent="0.15">
      <c r="B13" s="7">
        <v>3730139.4589999998</v>
      </c>
      <c r="C13" s="7">
        <v>15920391.774999999</v>
      </c>
      <c r="D13" s="7">
        <f t="shared" si="0"/>
        <v>23.429947652780047</v>
      </c>
      <c r="E13" s="7"/>
      <c r="F13" s="7"/>
      <c r="G13" s="7"/>
      <c r="H13" s="7"/>
      <c r="I13" s="7"/>
      <c r="J13" s="7"/>
      <c r="K13" s="7"/>
      <c r="L13" s="7"/>
      <c r="M13" s="7"/>
    </row>
    <row r="14" spans="1:13" s="2" customFormat="1" ht="14" x14ac:dyDescent="0.15"/>
    <row r="15" spans="1:13" s="2" customFormat="1" ht="14" x14ac:dyDescent="0.15">
      <c r="B15" s="2" t="s">
        <v>55</v>
      </c>
    </row>
    <row r="16" spans="1:13" s="2" customFormat="1" ht="14" x14ac:dyDescent="0.15">
      <c r="B16" s="2" t="s">
        <v>18</v>
      </c>
      <c r="E16" s="2" t="s">
        <v>21</v>
      </c>
      <c r="H16" s="2" t="s">
        <v>20</v>
      </c>
      <c r="K16" s="2" t="s">
        <v>19</v>
      </c>
    </row>
    <row r="17" spans="1:13" s="2" customFormat="1" ht="45" x14ac:dyDescent="0.15">
      <c r="B17" s="8" t="s">
        <v>10</v>
      </c>
      <c r="C17" s="8" t="s">
        <v>7</v>
      </c>
      <c r="D17" s="2" t="s">
        <v>6</v>
      </c>
      <c r="E17" s="8" t="s">
        <v>10</v>
      </c>
      <c r="F17" s="8" t="s">
        <v>7</v>
      </c>
      <c r="G17" s="2" t="s">
        <v>6</v>
      </c>
      <c r="H17" s="8" t="s">
        <v>10</v>
      </c>
      <c r="I17" s="8" t="s">
        <v>7</v>
      </c>
      <c r="J17" s="2" t="s">
        <v>6</v>
      </c>
      <c r="K17" s="8" t="s">
        <v>10</v>
      </c>
      <c r="L17" s="8" t="s">
        <v>7</v>
      </c>
      <c r="M17" s="2" t="s">
        <v>6</v>
      </c>
    </row>
    <row r="18" spans="1:13" s="2" customFormat="1" ht="14" x14ac:dyDescent="0.15">
      <c r="A18" s="2" t="s">
        <v>5</v>
      </c>
      <c r="B18" s="7">
        <v>235746.02999999997</v>
      </c>
      <c r="C18" s="7">
        <v>12309055.537999999</v>
      </c>
      <c r="D18" s="7">
        <f>(B18*100)/C18</f>
        <v>1.9152243587837809</v>
      </c>
      <c r="E18" s="7">
        <v>7438.3180000000002</v>
      </c>
      <c r="F18" s="7">
        <v>516128.7</v>
      </c>
      <c r="G18" s="7">
        <f>(E18*100)/F18</f>
        <v>1.4411750402564323</v>
      </c>
      <c r="H18" s="7">
        <v>25696.959999999999</v>
      </c>
      <c r="I18" s="7">
        <v>689186.7</v>
      </c>
      <c r="J18" s="7">
        <f>(H18*100)/I18</f>
        <v>3.7285919766008258</v>
      </c>
      <c r="K18" s="7">
        <v>480427.2</v>
      </c>
      <c r="L18" s="7">
        <v>16629407.954</v>
      </c>
      <c r="M18" s="7">
        <f>(K18*100)/L18</f>
        <v>2.8890216737057024</v>
      </c>
    </row>
    <row r="19" spans="1:13" s="2" customFormat="1" ht="14" x14ac:dyDescent="0.15">
      <c r="B19" s="7">
        <v>241906.81</v>
      </c>
      <c r="C19" s="7">
        <v>16990536.623</v>
      </c>
      <c r="D19" s="7">
        <f t="shared" ref="D19:D20" si="4">(B19*100)/C19</f>
        <v>1.4237738063701415</v>
      </c>
      <c r="E19" s="7">
        <v>45048.4</v>
      </c>
      <c r="F19" s="7">
        <v>953154.99600000004</v>
      </c>
      <c r="G19" s="7">
        <f t="shared" ref="G19:G20" si="5">(E19*100)/F19</f>
        <v>4.7262407676662903</v>
      </c>
      <c r="H19" s="7">
        <v>20059.79</v>
      </c>
      <c r="I19" s="7">
        <v>1451831.26</v>
      </c>
      <c r="J19" s="7">
        <f t="shared" ref="J19:J20" si="6">(H19*100)/I19</f>
        <v>1.3816888059015895</v>
      </c>
      <c r="K19" s="7">
        <v>241906.81</v>
      </c>
      <c r="L19" s="7">
        <v>16990536.623</v>
      </c>
      <c r="M19" s="7">
        <f t="shared" ref="M19:M20" si="7">(K19*100)/L19</f>
        <v>1.4237738063701415</v>
      </c>
    </row>
    <row r="20" spans="1:13" s="2" customFormat="1" ht="14" x14ac:dyDescent="0.15">
      <c r="B20" s="7">
        <v>347190.88</v>
      </c>
      <c r="C20" s="7">
        <v>15848631.936999999</v>
      </c>
      <c r="D20" s="7">
        <f t="shared" si="4"/>
        <v>2.1906678215515432</v>
      </c>
      <c r="E20" s="7">
        <v>81031.360000000001</v>
      </c>
      <c r="F20" s="7">
        <v>1026629.26</v>
      </c>
      <c r="G20" s="7">
        <f t="shared" si="5"/>
        <v>7.8929525153023592</v>
      </c>
      <c r="H20" s="7">
        <v>21863.01</v>
      </c>
      <c r="I20" s="7">
        <v>921324.76610000001</v>
      </c>
      <c r="J20" s="7">
        <f t="shared" si="6"/>
        <v>2.3729971020476186</v>
      </c>
      <c r="K20" s="7">
        <v>347190.88</v>
      </c>
      <c r="L20" s="7">
        <v>15848631.936999999</v>
      </c>
      <c r="M20" s="7">
        <f t="shared" si="7"/>
        <v>2.1906678215515432</v>
      </c>
    </row>
    <row r="21" spans="1:13" s="2" customFormat="1" ht="14" x14ac:dyDescent="0.15"/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EC7BF-2022-8748-9F67-3C83A54C6711}">
  <dimension ref="A1:G19"/>
  <sheetViews>
    <sheetView workbookViewId="0">
      <selection activeCell="D19" sqref="D19"/>
    </sheetView>
  </sheetViews>
  <sheetFormatPr baseColWidth="10" defaultRowHeight="16" x14ac:dyDescent="0.2"/>
  <sheetData>
    <row r="1" spans="1:7" s="11" customFormat="1" x14ac:dyDescent="0.2">
      <c r="A1" s="1" t="s">
        <v>70</v>
      </c>
      <c r="B1" s="2"/>
      <c r="C1" s="2"/>
      <c r="D1" s="2"/>
      <c r="E1" s="2"/>
      <c r="F1" s="2"/>
      <c r="G1" s="2"/>
    </row>
    <row r="2" spans="1:7" s="11" customFormat="1" x14ac:dyDescent="0.2">
      <c r="A2" s="2"/>
      <c r="B2" s="2"/>
      <c r="C2" s="2"/>
      <c r="D2" s="2"/>
      <c r="E2" s="2"/>
      <c r="F2" s="2"/>
      <c r="G2" s="2"/>
    </row>
    <row r="3" spans="1:7" s="11" customFormat="1" x14ac:dyDescent="0.2">
      <c r="A3" s="2" t="s">
        <v>60</v>
      </c>
      <c r="B3" s="2"/>
      <c r="C3" s="2"/>
      <c r="D3" s="2"/>
      <c r="E3" s="2"/>
      <c r="F3" s="2"/>
      <c r="G3" s="2"/>
    </row>
    <row r="4" spans="1:7" s="11" customFormat="1" x14ac:dyDescent="0.2">
      <c r="A4" t="s">
        <v>71</v>
      </c>
      <c r="B4">
        <v>1226</v>
      </c>
      <c r="C4" s="2"/>
      <c r="D4" s="2"/>
      <c r="E4" s="2"/>
      <c r="F4" s="2"/>
      <c r="G4" s="2"/>
    </row>
    <row r="5" spans="1:7" s="11" customFormat="1" x14ac:dyDescent="0.2">
      <c r="A5" t="s">
        <v>74</v>
      </c>
      <c r="B5">
        <v>1224</v>
      </c>
      <c r="C5" s="2"/>
      <c r="D5" s="2"/>
      <c r="E5" s="2"/>
      <c r="F5" s="2"/>
      <c r="G5" s="2"/>
    </row>
    <row r="6" spans="1:7" s="11" customFormat="1" x14ac:dyDescent="0.2">
      <c r="A6" t="s">
        <v>73</v>
      </c>
      <c r="B6">
        <v>1139</v>
      </c>
      <c r="C6" s="2"/>
      <c r="D6" s="2"/>
      <c r="E6" s="2"/>
      <c r="F6" s="2"/>
      <c r="G6" s="2"/>
    </row>
    <row r="7" spans="1:7" s="11" customFormat="1" x14ac:dyDescent="0.2">
      <c r="A7" t="s">
        <v>78</v>
      </c>
      <c r="B7">
        <v>1058</v>
      </c>
      <c r="C7" s="2"/>
      <c r="D7" s="2"/>
      <c r="E7" s="2"/>
      <c r="F7" s="2"/>
      <c r="G7" s="2"/>
    </row>
    <row r="8" spans="1:7" s="11" customFormat="1" x14ac:dyDescent="0.2">
      <c r="A8" t="s">
        <v>79</v>
      </c>
      <c r="B8">
        <v>1051</v>
      </c>
      <c r="C8" s="2"/>
      <c r="D8" s="2"/>
      <c r="E8" s="2"/>
      <c r="F8" s="2"/>
      <c r="G8" s="2"/>
    </row>
    <row r="9" spans="1:7" s="11" customFormat="1" x14ac:dyDescent="0.2">
      <c r="A9" t="s">
        <v>80</v>
      </c>
      <c r="B9">
        <v>1028</v>
      </c>
      <c r="C9" s="2"/>
      <c r="D9" s="2"/>
      <c r="E9" s="2"/>
      <c r="F9" s="2"/>
      <c r="G9" s="2"/>
    </row>
    <row r="10" spans="1:7" s="11" customFormat="1" x14ac:dyDescent="0.2">
      <c r="A10" t="s">
        <v>82</v>
      </c>
      <c r="B10">
        <v>660</v>
      </c>
      <c r="C10" s="2"/>
      <c r="D10" s="2"/>
      <c r="E10" s="2"/>
      <c r="F10" s="2"/>
      <c r="G10" s="2"/>
    </row>
    <row r="11" spans="1:7" s="11" customFormat="1" x14ac:dyDescent="0.2">
      <c r="A11" t="s">
        <v>84</v>
      </c>
      <c r="B11">
        <v>332</v>
      </c>
      <c r="C11" s="2"/>
      <c r="D11" s="2"/>
      <c r="E11" s="2"/>
      <c r="F11" s="2"/>
      <c r="G11" s="2"/>
    </row>
    <row r="12" spans="1:7" s="11" customFormat="1" x14ac:dyDescent="0.2">
      <c r="A12" t="s">
        <v>85</v>
      </c>
      <c r="B12">
        <v>284</v>
      </c>
      <c r="C12" s="2"/>
      <c r="D12" s="2"/>
      <c r="E12" s="2"/>
      <c r="F12" s="2"/>
      <c r="G12" s="2"/>
    </row>
    <row r="13" spans="1:7" s="11" customFormat="1" x14ac:dyDescent="0.2">
      <c r="A13" t="s">
        <v>90</v>
      </c>
      <c r="B13">
        <v>211</v>
      </c>
      <c r="C13" s="2"/>
      <c r="D13" s="2"/>
      <c r="E13" s="2"/>
      <c r="F13" s="2"/>
      <c r="G13" s="2"/>
    </row>
    <row r="14" spans="1:7" s="11" customFormat="1" x14ac:dyDescent="0.2">
      <c r="A14" t="s">
        <v>91</v>
      </c>
      <c r="B14">
        <v>138</v>
      </c>
      <c r="C14" s="2"/>
      <c r="D14" s="2"/>
      <c r="E14" s="2"/>
      <c r="F14" s="2"/>
      <c r="G14" s="2"/>
    </row>
    <row r="15" spans="1:7" s="11" customFormat="1" x14ac:dyDescent="0.2">
      <c r="A15" t="s">
        <v>88</v>
      </c>
      <c r="B15">
        <v>1223</v>
      </c>
      <c r="C15" s="2"/>
      <c r="D15" s="2"/>
      <c r="E15" s="2"/>
      <c r="F15" s="2"/>
      <c r="G15" s="2"/>
    </row>
    <row r="16" spans="1:7" s="11" customFormat="1" x14ac:dyDescent="0.2">
      <c r="A16" t="s">
        <v>39</v>
      </c>
      <c r="B16">
        <v>274</v>
      </c>
      <c r="C16" s="2"/>
      <c r="D16" s="2"/>
      <c r="E16" s="2"/>
      <c r="F16" s="2"/>
      <c r="G16" s="2"/>
    </row>
    <row r="17" spans="1:7" s="11" customFormat="1" x14ac:dyDescent="0.2">
      <c r="A17" t="s">
        <v>40</v>
      </c>
      <c r="B17">
        <v>159</v>
      </c>
      <c r="C17" s="2"/>
      <c r="D17" s="2"/>
      <c r="E17" s="2"/>
      <c r="F17" s="2"/>
      <c r="G17" s="2"/>
    </row>
    <row r="18" spans="1:7" s="11" customFormat="1" x14ac:dyDescent="0.2">
      <c r="A18" t="s">
        <v>89</v>
      </c>
      <c r="B18">
        <v>497</v>
      </c>
      <c r="C18" s="2"/>
      <c r="D18" s="2"/>
      <c r="E18" s="2"/>
      <c r="F18" s="2"/>
      <c r="G18" s="2"/>
    </row>
    <row r="19" spans="1:7" s="11" customFormat="1" x14ac:dyDescent="0.2">
      <c r="A19" s="2" t="s">
        <v>11</v>
      </c>
      <c r="B19" s="2">
        <f>SUM(B4:B18)</f>
        <v>10504</v>
      </c>
      <c r="C19" s="2"/>
      <c r="D19" s="2"/>
      <c r="E19" s="2"/>
      <c r="F19" s="2"/>
      <c r="G19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Fig.1 &amp; S2</vt:lpstr>
      <vt:lpstr>Fig.3</vt:lpstr>
      <vt:lpstr>Fig.4</vt:lpstr>
      <vt:lpstr>Fig.5 &amp; S12</vt:lpstr>
      <vt:lpstr>Fig.S4</vt:lpstr>
      <vt:lpstr>Fig.S5</vt:lpstr>
      <vt:lpstr>Fig. S7</vt:lpstr>
      <vt:lpstr>Fig. S9</vt:lpstr>
      <vt:lpstr>Fig. S13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Cano</dc:creator>
  <cp:lastModifiedBy>Elena Cano</cp:lastModifiedBy>
  <dcterms:created xsi:type="dcterms:W3CDTF">2022-11-15T10:02:55Z</dcterms:created>
  <dcterms:modified xsi:type="dcterms:W3CDTF">2024-07-09T14:09:38Z</dcterms:modified>
</cp:coreProperties>
</file>